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Pol'!$A$1:$U$235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/>
  <c r="I55"/>
  <c r="I54"/>
  <c r="I53"/>
  <c r="I52"/>
  <c r="I51"/>
  <c r="I50"/>
  <c r="I49"/>
  <c r="I48"/>
  <c r="I57" s="1"/>
  <c r="I47"/>
  <c r="G39"/>
  <c r="F39"/>
  <c r="G225" i="12"/>
  <c r="AC225"/>
  <c r="AD225"/>
  <c r="G9"/>
  <c r="I9"/>
  <c r="I8" s="1"/>
  <c r="K9"/>
  <c r="K8" s="1"/>
  <c r="M9"/>
  <c r="O9"/>
  <c r="O8" s="1"/>
  <c r="Q9"/>
  <c r="Q8" s="1"/>
  <c r="U9"/>
  <c r="U8" s="1"/>
  <c r="G11"/>
  <c r="I11"/>
  <c r="K11"/>
  <c r="M11"/>
  <c r="O11"/>
  <c r="Q11"/>
  <c r="U11"/>
  <c r="G14"/>
  <c r="I14"/>
  <c r="K14"/>
  <c r="M14"/>
  <c r="O14"/>
  <c r="Q14"/>
  <c r="U14"/>
  <c r="G17"/>
  <c r="M17" s="1"/>
  <c r="I17"/>
  <c r="K17"/>
  <c r="O17"/>
  <c r="Q17"/>
  <c r="U17"/>
  <c r="G20"/>
  <c r="M20" s="1"/>
  <c r="I20"/>
  <c r="K20"/>
  <c r="O20"/>
  <c r="Q20"/>
  <c r="U20"/>
  <c r="G23"/>
  <c r="M23" s="1"/>
  <c r="I23"/>
  <c r="K23"/>
  <c r="O23"/>
  <c r="Q23"/>
  <c r="U23"/>
  <c r="G26"/>
  <c r="I26"/>
  <c r="K26"/>
  <c r="M26"/>
  <c r="O26"/>
  <c r="Q26"/>
  <c r="U26"/>
  <c r="G29"/>
  <c r="M29" s="1"/>
  <c r="I29"/>
  <c r="K29"/>
  <c r="O29"/>
  <c r="Q29"/>
  <c r="U29"/>
  <c r="G32"/>
  <c r="I32"/>
  <c r="K32"/>
  <c r="M32"/>
  <c r="O32"/>
  <c r="Q32"/>
  <c r="U32"/>
  <c r="G34"/>
  <c r="I34"/>
  <c r="K34"/>
  <c r="M34"/>
  <c r="O34"/>
  <c r="Q34"/>
  <c r="U34"/>
  <c r="G40"/>
  <c r="I40"/>
  <c r="K40"/>
  <c r="M40"/>
  <c r="O40"/>
  <c r="Q40"/>
  <c r="U40"/>
  <c r="G43"/>
  <c r="M43" s="1"/>
  <c r="I43"/>
  <c r="K43"/>
  <c r="O43"/>
  <c r="Q43"/>
  <c r="U43"/>
  <c r="G46"/>
  <c r="M46" s="1"/>
  <c r="I46"/>
  <c r="K46"/>
  <c r="O46"/>
  <c r="Q46"/>
  <c r="U46"/>
  <c r="G49"/>
  <c r="M49" s="1"/>
  <c r="I49"/>
  <c r="K49"/>
  <c r="O49"/>
  <c r="Q49"/>
  <c r="U49"/>
  <c r="G52"/>
  <c r="I52"/>
  <c r="K52"/>
  <c r="M52"/>
  <c r="O52"/>
  <c r="Q52"/>
  <c r="U52"/>
  <c r="G55"/>
  <c r="M55" s="1"/>
  <c r="I55"/>
  <c r="K55"/>
  <c r="O55"/>
  <c r="Q55"/>
  <c r="U55"/>
  <c r="G58"/>
  <c r="I58"/>
  <c r="K58"/>
  <c r="M58"/>
  <c r="O58"/>
  <c r="Q58"/>
  <c r="U58"/>
  <c r="G61"/>
  <c r="I61"/>
  <c r="K61"/>
  <c r="M61"/>
  <c r="O61"/>
  <c r="Q61"/>
  <c r="U61"/>
  <c r="G63"/>
  <c r="I63"/>
  <c r="K63"/>
  <c r="M63"/>
  <c r="O63"/>
  <c r="Q63"/>
  <c r="U63"/>
  <c r="G68"/>
  <c r="M68" s="1"/>
  <c r="I68"/>
  <c r="K68"/>
  <c r="O68"/>
  <c r="Q68"/>
  <c r="U68"/>
  <c r="G73"/>
  <c r="M73" s="1"/>
  <c r="I73"/>
  <c r="K73"/>
  <c r="O73"/>
  <c r="Q73"/>
  <c r="U73"/>
  <c r="G78"/>
  <c r="M78" s="1"/>
  <c r="I78"/>
  <c r="K78"/>
  <c r="O78"/>
  <c r="Q78"/>
  <c r="U78"/>
  <c r="G80"/>
  <c r="I80"/>
  <c r="K80"/>
  <c r="M80"/>
  <c r="O80"/>
  <c r="Q80"/>
  <c r="U80"/>
  <c r="G82"/>
  <c r="M82" s="1"/>
  <c r="I82"/>
  <c r="K82"/>
  <c r="O82"/>
  <c r="Q82"/>
  <c r="U82"/>
  <c r="G84"/>
  <c r="I84"/>
  <c r="K84"/>
  <c r="M84"/>
  <c r="O84"/>
  <c r="Q84"/>
  <c r="U84"/>
  <c r="G86"/>
  <c r="I86"/>
  <c r="K86"/>
  <c r="M86"/>
  <c r="O86"/>
  <c r="Q86"/>
  <c r="U86"/>
  <c r="G88"/>
  <c r="I88"/>
  <c r="K88"/>
  <c r="M88"/>
  <c r="O88"/>
  <c r="Q88"/>
  <c r="U88"/>
  <c r="G92"/>
  <c r="M92" s="1"/>
  <c r="I92"/>
  <c r="K92"/>
  <c r="O92"/>
  <c r="Q92"/>
  <c r="U92"/>
  <c r="G95"/>
  <c r="M95" s="1"/>
  <c r="I95"/>
  <c r="K95"/>
  <c r="O95"/>
  <c r="Q95"/>
  <c r="U95"/>
  <c r="G97"/>
  <c r="M97" s="1"/>
  <c r="I97"/>
  <c r="K97"/>
  <c r="O97"/>
  <c r="Q97"/>
  <c r="U97"/>
  <c r="G99"/>
  <c r="I99"/>
  <c r="K99"/>
  <c r="M99"/>
  <c r="O99"/>
  <c r="Q99"/>
  <c r="U99"/>
  <c r="G101"/>
  <c r="M101" s="1"/>
  <c r="I101"/>
  <c r="K101"/>
  <c r="O101"/>
  <c r="Q101"/>
  <c r="U101"/>
  <c r="G103"/>
  <c r="I103"/>
  <c r="K103"/>
  <c r="M103"/>
  <c r="O103"/>
  <c r="Q103"/>
  <c r="U103"/>
  <c r="K105"/>
  <c r="G106"/>
  <c r="I106"/>
  <c r="I105" s="1"/>
  <c r="K106"/>
  <c r="M106"/>
  <c r="M105" s="1"/>
  <c r="O106"/>
  <c r="Q106"/>
  <c r="Q105" s="1"/>
  <c r="U106"/>
  <c r="G108"/>
  <c r="M108" s="1"/>
  <c r="I108"/>
  <c r="K108"/>
  <c r="O108"/>
  <c r="O105" s="1"/>
  <c r="Q108"/>
  <c r="U108"/>
  <c r="U105" s="1"/>
  <c r="G110"/>
  <c r="Q110"/>
  <c r="G111"/>
  <c r="M111" s="1"/>
  <c r="M110" s="1"/>
  <c r="I111"/>
  <c r="I110" s="1"/>
  <c r="K111"/>
  <c r="K110" s="1"/>
  <c r="O111"/>
  <c r="O110" s="1"/>
  <c r="Q111"/>
  <c r="U111"/>
  <c r="U110" s="1"/>
  <c r="G114"/>
  <c r="M114" s="1"/>
  <c r="M113" s="1"/>
  <c r="I114"/>
  <c r="I113" s="1"/>
  <c r="K114"/>
  <c r="O114"/>
  <c r="O113" s="1"/>
  <c r="Q114"/>
  <c r="U114"/>
  <c r="U113" s="1"/>
  <c r="G119"/>
  <c r="I119"/>
  <c r="K119"/>
  <c r="K113" s="1"/>
  <c r="M119"/>
  <c r="O119"/>
  <c r="Q119"/>
  <c r="Q113" s="1"/>
  <c r="U119"/>
  <c r="G123"/>
  <c r="I123"/>
  <c r="I122" s="1"/>
  <c r="K123"/>
  <c r="M123"/>
  <c r="O123"/>
  <c r="O122" s="1"/>
  <c r="Q123"/>
  <c r="U123"/>
  <c r="U122" s="1"/>
  <c r="G129"/>
  <c r="M129" s="1"/>
  <c r="I129"/>
  <c r="K129"/>
  <c r="O129"/>
  <c r="Q129"/>
  <c r="Q122" s="1"/>
  <c r="U129"/>
  <c r="G134"/>
  <c r="G122" s="1"/>
  <c r="I134"/>
  <c r="K134"/>
  <c r="O134"/>
  <c r="Q134"/>
  <c r="U134"/>
  <c r="G139"/>
  <c r="M139" s="1"/>
  <c r="I139"/>
  <c r="K139"/>
  <c r="O139"/>
  <c r="Q139"/>
  <c r="U139"/>
  <c r="G141"/>
  <c r="M141" s="1"/>
  <c r="I141"/>
  <c r="K141"/>
  <c r="O141"/>
  <c r="Q141"/>
  <c r="U141"/>
  <c r="G143"/>
  <c r="M143" s="1"/>
  <c r="I143"/>
  <c r="K143"/>
  <c r="O143"/>
  <c r="Q143"/>
  <c r="U143"/>
  <c r="G145"/>
  <c r="I145"/>
  <c r="K145"/>
  <c r="M145"/>
  <c r="O145"/>
  <c r="Q145"/>
  <c r="U145"/>
  <c r="G147"/>
  <c r="M147" s="1"/>
  <c r="I147"/>
  <c r="K147"/>
  <c r="K122" s="1"/>
  <c r="O147"/>
  <c r="Q147"/>
  <c r="U147"/>
  <c r="G149"/>
  <c r="I149"/>
  <c r="K149"/>
  <c r="M149"/>
  <c r="O149"/>
  <c r="Q149"/>
  <c r="U149"/>
  <c r="G151"/>
  <c r="M151" s="1"/>
  <c r="I151"/>
  <c r="K151"/>
  <c r="O151"/>
  <c r="Q151"/>
  <c r="U151"/>
  <c r="G153"/>
  <c r="I153"/>
  <c r="K153"/>
  <c r="M153"/>
  <c r="O153"/>
  <c r="Q153"/>
  <c r="U153"/>
  <c r="G155"/>
  <c r="M155" s="1"/>
  <c r="I155"/>
  <c r="K155"/>
  <c r="O155"/>
  <c r="Q155"/>
  <c r="U155"/>
  <c r="G157"/>
  <c r="M157" s="1"/>
  <c r="I157"/>
  <c r="K157"/>
  <c r="O157"/>
  <c r="Q157"/>
  <c r="U157"/>
  <c r="G159"/>
  <c r="I159"/>
  <c r="I158" s="1"/>
  <c r="K159"/>
  <c r="K158" s="1"/>
  <c r="M159"/>
  <c r="O159"/>
  <c r="O158" s="1"/>
  <c r="Q159"/>
  <c r="Q158" s="1"/>
  <c r="U159"/>
  <c r="G160"/>
  <c r="M160" s="1"/>
  <c r="I160"/>
  <c r="K160"/>
  <c r="O160"/>
  <c r="Q160"/>
  <c r="U160"/>
  <c r="G161"/>
  <c r="I161"/>
  <c r="K161"/>
  <c r="M161"/>
  <c r="O161"/>
  <c r="Q161"/>
  <c r="U161"/>
  <c r="U158" s="1"/>
  <c r="G163"/>
  <c r="M163" s="1"/>
  <c r="I163"/>
  <c r="K163"/>
  <c r="O163"/>
  <c r="Q163"/>
  <c r="U163"/>
  <c r="G164"/>
  <c r="I164"/>
  <c r="K164"/>
  <c r="M164"/>
  <c r="O164"/>
  <c r="Q164"/>
  <c r="U164"/>
  <c r="G165"/>
  <c r="M165" s="1"/>
  <c r="I165"/>
  <c r="K165"/>
  <c r="O165"/>
  <c r="Q165"/>
  <c r="U165"/>
  <c r="G166"/>
  <c r="M166" s="1"/>
  <c r="I166"/>
  <c r="K166"/>
  <c r="O166"/>
  <c r="Q166"/>
  <c r="U166"/>
  <c r="G167"/>
  <c r="M167" s="1"/>
  <c r="I167"/>
  <c r="K167"/>
  <c r="O167"/>
  <c r="Q167"/>
  <c r="U167"/>
  <c r="G168"/>
  <c r="I168"/>
  <c r="K168"/>
  <c r="M168"/>
  <c r="O168"/>
  <c r="Q168"/>
  <c r="U168"/>
  <c r="G169"/>
  <c r="M169" s="1"/>
  <c r="I169"/>
  <c r="K169"/>
  <c r="O169"/>
  <c r="Q169"/>
  <c r="U169"/>
  <c r="G171"/>
  <c r="I171"/>
  <c r="K171"/>
  <c r="M171"/>
  <c r="O171"/>
  <c r="Q171"/>
  <c r="U171"/>
  <c r="G172"/>
  <c r="M172" s="1"/>
  <c r="I172"/>
  <c r="K172"/>
  <c r="O172"/>
  <c r="Q172"/>
  <c r="U172"/>
  <c r="G173"/>
  <c r="I173"/>
  <c r="K173"/>
  <c r="M173"/>
  <c r="O173"/>
  <c r="Q173"/>
  <c r="U173"/>
  <c r="G174"/>
  <c r="M174" s="1"/>
  <c r="I174"/>
  <c r="K174"/>
  <c r="O174"/>
  <c r="Q174"/>
  <c r="U174"/>
  <c r="G175"/>
  <c r="M175" s="1"/>
  <c r="I175"/>
  <c r="K175"/>
  <c r="O175"/>
  <c r="Q175"/>
  <c r="U175"/>
  <c r="G176"/>
  <c r="M176" s="1"/>
  <c r="I176"/>
  <c r="K176"/>
  <c r="O176"/>
  <c r="Q176"/>
  <c r="U176"/>
  <c r="G177"/>
  <c r="I177"/>
  <c r="K177"/>
  <c r="M177"/>
  <c r="O177"/>
  <c r="Q177"/>
  <c r="U177"/>
  <c r="G178"/>
  <c r="M178" s="1"/>
  <c r="I178"/>
  <c r="K178"/>
  <c r="O178"/>
  <c r="Q178"/>
  <c r="U178"/>
  <c r="G179"/>
  <c r="I179"/>
  <c r="K179"/>
  <c r="M179"/>
  <c r="O179"/>
  <c r="Q179"/>
  <c r="U179"/>
  <c r="G180"/>
  <c r="M180" s="1"/>
  <c r="I180"/>
  <c r="K180"/>
  <c r="O180"/>
  <c r="Q180"/>
  <c r="U180"/>
  <c r="G181"/>
  <c r="I181"/>
  <c r="K181"/>
  <c r="M181"/>
  <c r="O181"/>
  <c r="Q181"/>
  <c r="U181"/>
  <c r="G184"/>
  <c r="M184" s="1"/>
  <c r="I184"/>
  <c r="K184"/>
  <c r="O184"/>
  <c r="Q184"/>
  <c r="U184"/>
  <c r="G187"/>
  <c r="M187" s="1"/>
  <c r="I187"/>
  <c r="K187"/>
  <c r="O187"/>
  <c r="Q187"/>
  <c r="U187"/>
  <c r="G190"/>
  <c r="G191"/>
  <c r="I191"/>
  <c r="I190" s="1"/>
  <c r="K191"/>
  <c r="K190" s="1"/>
  <c r="M191"/>
  <c r="O191"/>
  <c r="O190" s="1"/>
  <c r="Q191"/>
  <c r="Q190" s="1"/>
  <c r="U191"/>
  <c r="G195"/>
  <c r="M195" s="1"/>
  <c r="M190" s="1"/>
  <c r="I195"/>
  <c r="K195"/>
  <c r="O195"/>
  <c r="Q195"/>
  <c r="U195"/>
  <c r="G198"/>
  <c r="I198"/>
  <c r="K198"/>
  <c r="M198"/>
  <c r="O198"/>
  <c r="Q198"/>
  <c r="U198"/>
  <c r="U190" s="1"/>
  <c r="G199"/>
  <c r="M199" s="1"/>
  <c r="I199"/>
  <c r="K199"/>
  <c r="O199"/>
  <c r="Q199"/>
  <c r="U199"/>
  <c r="G200"/>
  <c r="M200" s="1"/>
  <c r="I200"/>
  <c r="K200"/>
  <c r="O200"/>
  <c r="Q200"/>
  <c r="U200"/>
  <c r="G202"/>
  <c r="M202" s="1"/>
  <c r="I202"/>
  <c r="K202"/>
  <c r="O202"/>
  <c r="Q202"/>
  <c r="U202"/>
  <c r="K204"/>
  <c r="Q204"/>
  <c r="G205"/>
  <c r="M205" s="1"/>
  <c r="M204" s="1"/>
  <c r="I205"/>
  <c r="I204" s="1"/>
  <c r="K205"/>
  <c r="O205"/>
  <c r="O204" s="1"/>
  <c r="Q205"/>
  <c r="U205"/>
  <c r="U204" s="1"/>
  <c r="I206"/>
  <c r="G207"/>
  <c r="G206" s="1"/>
  <c r="I207"/>
  <c r="K207"/>
  <c r="K206" s="1"/>
  <c r="M207"/>
  <c r="M206" s="1"/>
  <c r="O207"/>
  <c r="Q207"/>
  <c r="Q206" s="1"/>
  <c r="U207"/>
  <c r="U206" s="1"/>
  <c r="G209"/>
  <c r="I209"/>
  <c r="K209"/>
  <c r="M209"/>
  <c r="O209"/>
  <c r="O206" s="1"/>
  <c r="Q209"/>
  <c r="U209"/>
  <c r="G212"/>
  <c r="M212" s="1"/>
  <c r="I212"/>
  <c r="I211" s="1"/>
  <c r="K212"/>
  <c r="O212"/>
  <c r="Q212"/>
  <c r="Q211" s="1"/>
  <c r="U212"/>
  <c r="U211" s="1"/>
  <c r="G213"/>
  <c r="M213" s="1"/>
  <c r="I213"/>
  <c r="K213"/>
  <c r="O213"/>
  <c r="Q213"/>
  <c r="U213"/>
  <c r="G214"/>
  <c r="M214" s="1"/>
  <c r="I214"/>
  <c r="K214"/>
  <c r="K211" s="1"/>
  <c r="O214"/>
  <c r="Q214"/>
  <c r="U214"/>
  <c r="G215"/>
  <c r="M215" s="1"/>
  <c r="I215"/>
  <c r="K215"/>
  <c r="O215"/>
  <c r="Q215"/>
  <c r="U215"/>
  <c r="G216"/>
  <c r="I216"/>
  <c r="K216"/>
  <c r="M216"/>
  <c r="O216"/>
  <c r="Q216"/>
  <c r="U216"/>
  <c r="G217"/>
  <c r="I217"/>
  <c r="K217"/>
  <c r="M217"/>
  <c r="O217"/>
  <c r="Q217"/>
  <c r="U217"/>
  <c r="G218"/>
  <c r="I218"/>
  <c r="K218"/>
  <c r="M218"/>
  <c r="O218"/>
  <c r="Q218"/>
  <c r="U218"/>
  <c r="G219"/>
  <c r="M219" s="1"/>
  <c r="I219"/>
  <c r="K219"/>
  <c r="O219"/>
  <c r="O211" s="1"/>
  <c r="Q219"/>
  <c r="U219"/>
  <c r="G220"/>
  <c r="M220" s="1"/>
  <c r="I220"/>
  <c r="K220"/>
  <c r="O220"/>
  <c r="Q220"/>
  <c r="U220"/>
  <c r="G221"/>
  <c r="M221" s="1"/>
  <c r="I221"/>
  <c r="K221"/>
  <c r="O221"/>
  <c r="Q221"/>
  <c r="U221"/>
  <c r="G222"/>
  <c r="M222" s="1"/>
  <c r="I222"/>
  <c r="K222"/>
  <c r="O222"/>
  <c r="Q222"/>
  <c r="U222"/>
  <c r="G223"/>
  <c r="M223" s="1"/>
  <c r="I223"/>
  <c r="K223"/>
  <c r="O223"/>
  <c r="Q223"/>
  <c r="U223"/>
  <c r="I20" i="1"/>
  <c r="I19"/>
  <c r="I18"/>
  <c r="I17"/>
  <c r="G27"/>
  <c r="F40"/>
  <c r="G40"/>
  <c r="G25" s="1"/>
  <c r="G26" s="1"/>
  <c r="J28"/>
  <c r="J26"/>
  <c r="G38"/>
  <c r="F38"/>
  <c r="H32"/>
  <c r="J23"/>
  <c r="J24"/>
  <c r="J25"/>
  <c r="J27"/>
  <c r="E24"/>
  <c r="E26"/>
  <c r="I16" l="1"/>
  <c r="I21" s="1"/>
  <c r="H39"/>
  <c r="I39" s="1"/>
  <c r="I40" s="1"/>
  <c r="J39" s="1"/>
  <c r="J40" s="1"/>
  <c r="G28"/>
  <c r="H40"/>
  <c r="G23"/>
  <c r="M158" i="12"/>
  <c r="M8"/>
  <c r="M211"/>
  <c r="G158"/>
  <c r="G8"/>
  <c r="G204"/>
  <c r="G113"/>
  <c r="G211"/>
  <c r="M134"/>
  <c r="M122" s="1"/>
  <c r="G105"/>
  <c r="G24" i="1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<sst xmlns="http://schemas.openxmlformats.org/spreadsheetml/2006/main" count="792" uniqueCount="363">
  <si>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</si>
  <si>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</si>
  <si>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</si>
  <si>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</si>
  <si>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</si>
  <si>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</si>
  <si>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</si>
  <si>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</si>
  <si>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</si>
  <si>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</si>
  <si>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</si>
  <si>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</si>
  <si>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</si>
  <si>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</si>
  <si>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</si>
  <si>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</si>
  <si>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</si>
  <si>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</si>
  <si>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</si>
  <si>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</si>
  <si>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</si>
  <si>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</si>
  <si>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</si>
  <si>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</si>
  <si>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</si>
  <si>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</si>
  <si>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</si>
  <si>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</si>
  <si>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</si>
  <si>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</si>
  <si>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</si>
  <si>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</si>
  <si>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</si>
  <si>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</si>
  <si>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</si>
  <si>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</si>
  <si>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</si>
  <si>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</si>
  <si>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</si>
  <si>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</si>
  <si>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</si>
  <si>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</si>
  <si>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</si>
  <si>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Ostrov u Macochy</t>
  </si>
  <si>
    <t>Rozpočet:</t>
  </si>
  <si>
    <t>Misto</t>
  </si>
  <si>
    <t>SO 110-rekonstrukce místní komunikace úsek 16c</t>
  </si>
  <si>
    <t>Městys Ostrov u Macochy</t>
  </si>
  <si>
    <t>Ostrov u Macochy 80</t>
  </si>
  <si>
    <t>HAŠKA,a.s.</t>
  </si>
  <si>
    <t>Jungmannova 74</t>
  </si>
  <si>
    <t>Tišnov</t>
  </si>
  <si>
    <t>666 01</t>
  </si>
  <si>
    <t>25347705</t>
  </si>
  <si>
    <t>CZ25347705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</si>
  <si>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</si>
  <si>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</si>
  <si>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</si>
  <si>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</si>
  <si>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</si>
  <si>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</si>
  <si>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</si>
  <si>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</si>
  <si>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</si>
  <si>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</si>
  <si>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</si>
  <si>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</si>
  <si>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</si>
  <si>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</si>
  <si>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</si>
  <si>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</si>
  <si>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</si>
  <si>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</si>
  <si>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</si>
  <si>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</si>
  <si>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</si>
  <si>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</si>
  <si>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</si>
  <si>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</si>
  <si>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</si>
  <si>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</si>
  <si>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</si>
  <si>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</si>
  <si>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</si>
  <si>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</si>
  <si>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</si>
  <si>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</si>
  <si>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</si>
  <si>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</si>
  <si>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</si>
  <si>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</si>
  <si>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</si>
  <si>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</si>
  <si>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</si>
  <si>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</si>
  <si>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</si>
  <si>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</si>
  <si>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</si>
  <si>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</si>
  <si>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</si>
  <si>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</si>
  <si>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</si>
  <si>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</si>
  <si>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</si>
  <si>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</si>
  <si>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</si>
  <si>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121100002RAA</t>
  </si>
  <si>
    <t>Sejmutí ornice a uložení na deponii, zpětný přesun, rozprostření v tl. 15 cm</t>
  </si>
  <si>
    <t>m3</t>
  </si>
  <si>
    <t>POL2_0</t>
  </si>
  <si>
    <t>86*1,2*0,2+116*1,2*0,2</t>
  </si>
  <si>
    <t>VV</t>
  </si>
  <si>
    <t>122301102R00</t>
  </si>
  <si>
    <t>Odkopávky nezapažené v hor. 4 do 1000 m3</t>
  </si>
  <si>
    <t>POL1_0</t>
  </si>
  <si>
    <t>drenáže:(125+215+215)*0,6*0,6</t>
  </si>
  <si>
    <t>chodník:17*1,1*0,35</t>
  </si>
  <si>
    <t>122301109R00</t>
  </si>
  <si>
    <t>Příplatek za lepivost - odkopávky v hor. 4</t>
  </si>
  <si>
    <t>167101102R00</t>
  </si>
  <si>
    <t>Nakládání výkopku z hor.1-4 v množství nad 100 m3</t>
  </si>
  <si>
    <t>162701105RT3</t>
  </si>
  <si>
    <t>Vodorovné přemístění výkopku z hor.1-4 do 10000 m, nosnost 12 t</t>
  </si>
  <si>
    <t>162701109R00</t>
  </si>
  <si>
    <t>Příplatek k vod. přemístění hor.1-4 za další 1 km</t>
  </si>
  <si>
    <t>drenáže:(125+215+215)*0,6*0,6*6</t>
  </si>
  <si>
    <t>chodník:17*1,1*0,35*6</t>
  </si>
  <si>
    <t>979093111R00</t>
  </si>
  <si>
    <t>Uložení suti na skládku bez zhutnění</t>
  </si>
  <si>
    <t>t</t>
  </si>
  <si>
    <t>drenáže:(125+215+215)*0,6*0,6*1,67</t>
  </si>
  <si>
    <t>chodník:17*1,1*0,35*1,67</t>
  </si>
  <si>
    <t>199000005R00</t>
  </si>
  <si>
    <t>Poplatek za skládku zeminy 1- 4</t>
  </si>
  <si>
    <t>120901121R00</t>
  </si>
  <si>
    <t>Bourání konstrukcí z prostého betonu v odkopávkách</t>
  </si>
  <si>
    <t>bourání vpustí:7*0,813/2,1</t>
  </si>
  <si>
    <t>460030102RT2</t>
  </si>
  <si>
    <t>Vytrhání obrubníků, lože MC, stojatých, obrubníky do suti</t>
  </si>
  <si>
    <t>m</t>
  </si>
  <si>
    <t>obruba vysoká:28,2+5,5+31,6+20,6+2+10,5+37+4+10,5</t>
  </si>
  <si>
    <t>obruba vysoká:17,5+13+9+2,5+14,2+1,5+50+4+9+9</t>
  </si>
  <si>
    <t>obruba vysoká:3+12+3+10+13+11+9+10+8+10+8,5+5+19+7+7,5+25+47+27</t>
  </si>
  <si>
    <t>obruba nájezdová:5+5+8+5+7+5,5+5+5+5+27+16+14+5+6,5</t>
  </si>
  <si>
    <t>obruba nájezdová:5+5+5+5+5+5+5+4+5+5+5+6+5+5</t>
  </si>
  <si>
    <t>979087212R00</t>
  </si>
  <si>
    <t>Nakládání suti na dopravní prostředky</t>
  </si>
  <si>
    <t>703,6*0,31</t>
  </si>
  <si>
    <t>7*0,813</t>
  </si>
  <si>
    <t>979083117R00</t>
  </si>
  <si>
    <t>Vodorovné přemístění suti na skládku do 6000 m</t>
  </si>
  <si>
    <t>979083191R00</t>
  </si>
  <si>
    <t>Příplatek za dalších započatých 1000 m nad 6000 m</t>
  </si>
  <si>
    <t>703,6*0,31*10</t>
  </si>
  <si>
    <t>7*0,813*10</t>
  </si>
  <si>
    <t>979990103R00</t>
  </si>
  <si>
    <t>Poplatek za skládku suti - beton</t>
  </si>
  <si>
    <t>132301111R00</t>
  </si>
  <si>
    <t>Hloubení rýh š.do 60 cm v hor.4 do 100 m3,STROJNĚ</t>
  </si>
  <si>
    <t>kan. PVC DN160:(4+4+4+7+4+4+4+4+4+6+6)*1,2*0,6</t>
  </si>
  <si>
    <t>kan. PVC DN200:16*1,2*0,6</t>
  </si>
  <si>
    <t>131301201R00</t>
  </si>
  <si>
    <t>Hloubení zapažených jam v hor.4 do 100 m3</t>
  </si>
  <si>
    <t>vpusti:1,5*1,5*1,5*11</t>
  </si>
  <si>
    <t>horská vpusť:2*2*1,5</t>
  </si>
  <si>
    <t>120001101R00</t>
  </si>
  <si>
    <t>Příplatek za ztížení vykopávky v blízkosti vedení</t>
  </si>
  <si>
    <t>48,24</t>
  </si>
  <si>
    <t>161101101R00</t>
  </si>
  <si>
    <t>Svislé přemístění výkopku z hor.1-4 do 2,5 m</t>
  </si>
  <si>
    <t>151101101R00</t>
  </si>
  <si>
    <t>Pažení a rozepření stěn rýh - příložné - hl.do 2 m</t>
  </si>
  <si>
    <t>m2</t>
  </si>
  <si>
    <t>kan. PVC DN160:(4+4+4+7+4+4+4+4+4+6+6)*1,5*2</t>
  </si>
  <si>
    <t>kan. PVC DN200:16*1,5*2</t>
  </si>
  <si>
    <t>vpusti:1,5*1,5*4*11</t>
  </si>
  <si>
    <t>horská vpusť:2*1,5*4</t>
  </si>
  <si>
    <t>151101111R00</t>
  </si>
  <si>
    <t>Odstranění pažení stěn rýh - příložné - hl. do 2 m</t>
  </si>
  <si>
    <t>167101101R00</t>
  </si>
  <si>
    <t>Nakládání výkopku z hor.1-4 v množství do 100 m3</t>
  </si>
  <si>
    <t>91,3650-77,3088</t>
  </si>
  <si>
    <t>162701105R00</t>
  </si>
  <si>
    <t>Vodorovné přemístění výkopku z hor.1-4 do 10000 m</t>
  </si>
  <si>
    <t>162100010RAA</t>
  </si>
  <si>
    <t>Vodorovné přemístění výkopku, příplatek za každý další 1 km</t>
  </si>
  <si>
    <t>(91,3650-77,3088)*6</t>
  </si>
  <si>
    <t>(91,3650-77,3088)*1,67</t>
  </si>
  <si>
    <t>174101101R00</t>
  </si>
  <si>
    <t>Zásyp jam, rýh, šachet se zhutněním</t>
  </si>
  <si>
    <t>vpusti:1,5*1,5*1,5*12-0,3*0,3*3,14*1,0*12</t>
  </si>
  <si>
    <t>pro PVC DN160:(4+4+4+7+4+4+4+4+4+6+6)*0,6*1,0</t>
  </si>
  <si>
    <t>pro PVC DN200:16*0,6*1,0</t>
  </si>
  <si>
    <t>175100020RAD</t>
  </si>
  <si>
    <t>Obsyp potrubí štěrkopískem, dovoz štěrkopísku ze vzdálenosti 15km</t>
  </si>
  <si>
    <t>kan. PVC DN160:(4+4+4+7+4+4+4+4+4+6+6)*0,4*0,6</t>
  </si>
  <si>
    <t>kan. PVC DN200:16*0,4*0,6</t>
  </si>
  <si>
    <t>119000001RA0</t>
  </si>
  <si>
    <t>Dočasné zajištění potrubí ve výkopu</t>
  </si>
  <si>
    <t>8*2+4*2</t>
  </si>
  <si>
    <t>113151319R00</t>
  </si>
  <si>
    <t>Fréz.živič.krytu nad 500 m2, s překážkami, tl.10cm</t>
  </si>
  <si>
    <t>735+1320</t>
  </si>
  <si>
    <t>2055*0,22</t>
  </si>
  <si>
    <t>979082213R00</t>
  </si>
  <si>
    <t>Vodorovná doprava suti po suchu do 1 km</t>
  </si>
  <si>
    <t>212810010RAD</t>
  </si>
  <si>
    <t>Trativody z PVC drenážních flexibilních trubek, lože a obsyp drť fr.8-16mm, trubky d 110 mm</t>
  </si>
  <si>
    <t>125+215*2</t>
  </si>
  <si>
    <t>273320160RAA</t>
  </si>
  <si>
    <t>Základová deska ŽB z betonu C 30/37, vč.bednění, výztuž 90 kg/m3</t>
  </si>
  <si>
    <t>horská vpust-lapák:1,7*1,2*0,2</t>
  </si>
  <si>
    <t>311320050RAC</t>
  </si>
  <si>
    <t>Zdi nadzákladové ŽB z betonu C 30/37, tl.15 cm, oboustranné bednění, výztuž 150 kg/m3</t>
  </si>
  <si>
    <t>horská vpust-lapák:1,7*0,9*2</t>
  </si>
  <si>
    <t>451572111RK1</t>
  </si>
  <si>
    <t>Lože pod potrubí a kabely z kameniva těžen.fr0-4mm</t>
  </si>
  <si>
    <t>kan. PVC DN160:(4+4+4+7+4+4+4+4+4+6+6)*0,1*0,6</t>
  </si>
  <si>
    <t>kan. PVC DN200:16*0,1*0,6</t>
  </si>
  <si>
    <t>vpusti:1,0*1,0*0,1*11</t>
  </si>
  <si>
    <t>horská vpusť:1,5*1,5*0,1</t>
  </si>
  <si>
    <t>452311131R00</t>
  </si>
  <si>
    <t>Desky podkladní pod potrubí z betonu C 12/15</t>
  </si>
  <si>
    <t>564831111R00</t>
  </si>
  <si>
    <t>Podklad ze štěrkodrti po zhutnění tloušťky 10 cm, fr.0-32mm,rozprostření a zhutnění</t>
  </si>
  <si>
    <t>Chodník:17</t>
  </si>
  <si>
    <t>přípojky kanal.:(4+4+4+7+4+4+4+4+4+6+6+16)*1,2</t>
  </si>
  <si>
    <t>vpusti:11*1,5*1,5</t>
  </si>
  <si>
    <t>lokální oprava podkladu:(735+1320-122,15)*0,1</t>
  </si>
  <si>
    <t>horská vpust:2*1,0</t>
  </si>
  <si>
    <t>564211111R00</t>
  </si>
  <si>
    <t>Podklad ze štěrkopísku po zhutnění tloušťky 5 cm, fr.2-4 mm</t>
  </si>
  <si>
    <t>564752111R00</t>
  </si>
  <si>
    <t>Podklad z kam.drceného 32-63 s výplň.kamen. 15 cm</t>
  </si>
  <si>
    <t>577141122RT2</t>
  </si>
  <si>
    <t>Beton asfalt. ACL 16+ ložný, š. do 3 m, tl. 5 cm, s překážkami</t>
  </si>
  <si>
    <t>732+1320</t>
  </si>
  <si>
    <t>573211111R00</t>
  </si>
  <si>
    <t>Postřik živičný spojovací z asfaltu 0,5-0,7 kg/m2</t>
  </si>
  <si>
    <t>2*735+1320*2</t>
  </si>
  <si>
    <t>577141112RT2</t>
  </si>
  <si>
    <t>Obrusný kryt beton asfalt. ACO 11+,do 3 m, tl.5 cm, s překážkami</t>
  </si>
  <si>
    <t>596215041R00</t>
  </si>
  <si>
    <t>Kladení zámkové dlažby tl. 8 cm do drtě tl. 5 cm</t>
  </si>
  <si>
    <t>50,6+0,71+2,1+2,1</t>
  </si>
  <si>
    <t>592451158R</t>
  </si>
  <si>
    <t>Dlažba betonová, zámková 20x10x8 cm červená, dlažba pro nevidomé, hmatová</t>
  </si>
  <si>
    <t>POL3_0</t>
  </si>
  <si>
    <t>3*0,4</t>
  </si>
  <si>
    <t>59248040R</t>
  </si>
  <si>
    <t>Dlažba zámková 20/10/8 II přírodní</t>
  </si>
  <si>
    <t>21+1,2</t>
  </si>
  <si>
    <t>599432111R00</t>
  </si>
  <si>
    <t>Výplň spár dlažby praným pískem fr.0-2mm</t>
  </si>
  <si>
    <t>596291113R00</t>
  </si>
  <si>
    <t xml:space="preserve">Řezání zámkové dlažby tl. 80 mm </t>
  </si>
  <si>
    <t>18,2+2</t>
  </si>
  <si>
    <t>599000010RAA</t>
  </si>
  <si>
    <t>Rozebrání a oprava asfaltové komunikace, řezání, výměna podkladu tl. 30 cm, AC22-10 cm, ACO-7 cm</t>
  </si>
  <si>
    <t>Překop pro kanal.přípojku:4*1,2</t>
  </si>
  <si>
    <t>460030081RT3</t>
  </si>
  <si>
    <t>Řezání spáry v asfaltu nebo betonu, v tloušťce vrstvy do 8-10 cm</t>
  </si>
  <si>
    <t>899431111R00</t>
  </si>
  <si>
    <t>Výšková úprava do 20 cm, zvýšení krytu šoupěte</t>
  </si>
  <si>
    <t>kus</t>
  </si>
  <si>
    <t>899331111R00</t>
  </si>
  <si>
    <t>Výšková úprava vstupu do 20 cm, zvýšení poklopu</t>
  </si>
  <si>
    <t>871313121R00</t>
  </si>
  <si>
    <t>Montáž trub z plastu, gumový kroužek, DN 150</t>
  </si>
  <si>
    <t>4+4+4+7+4+4+4+4+4+6+6</t>
  </si>
  <si>
    <t>871353121R00</t>
  </si>
  <si>
    <t>Montáž trub z plastu, gumový kroužek, DN 200</t>
  </si>
  <si>
    <t>28611265.AR</t>
  </si>
  <si>
    <t>Trubka kanalizační KGEM SN 8 PVC 200x5,9x5000</t>
  </si>
  <si>
    <t>28611263.AR</t>
  </si>
  <si>
    <t>Trubka kanalizační KGEM SN 8 PVC 200x5,9x1000</t>
  </si>
  <si>
    <t>28611262.AR</t>
  </si>
  <si>
    <t>Trubka kanalizační KGEM SN 8 PVC 160x4,7x5000</t>
  </si>
  <si>
    <t>28611261.AR</t>
  </si>
  <si>
    <t>Trubka kanalizační KGEM SN 8 PVC 160x4,7x3000</t>
  </si>
  <si>
    <t>28611260.AR</t>
  </si>
  <si>
    <t>Trubka kanalizační KGEM SN 8 PVC 160x4,7x1000</t>
  </si>
  <si>
    <t>877313123R00</t>
  </si>
  <si>
    <t>Montáž tvarovek jednoos. plast. gum.kroužek DN 150</t>
  </si>
  <si>
    <t>3+6</t>
  </si>
  <si>
    <t>877353123R00</t>
  </si>
  <si>
    <t>Montáž tvarovek jednoos. plast. gum.kroužek DN 200</t>
  </si>
  <si>
    <t>28651649.AR</t>
  </si>
  <si>
    <t>Koleno kanalizační KGB DN 200/ 45° PVC</t>
  </si>
  <si>
    <t>28651665.AR</t>
  </si>
  <si>
    <t>Koleno kanalizační KGB 200/ 15° PVC</t>
  </si>
  <si>
    <t>28651662.AR</t>
  </si>
  <si>
    <t>Koleno kanalizační KGB 160/ 45° PVC</t>
  </si>
  <si>
    <t>28651660.AR</t>
  </si>
  <si>
    <t>Koleno kanalizační KGB 160/ 15° PVC</t>
  </si>
  <si>
    <t>28650813R</t>
  </si>
  <si>
    <t>Přechodka kanal. PVC-kamenina D 160 mm</t>
  </si>
  <si>
    <t>894411020RAF</t>
  </si>
  <si>
    <t>Vpusť uliční z dílců DN 500,s kal.košem,s výtokem, DN 150, mříž litina 500x500 40 t, hl. 1,59 m</t>
  </si>
  <si>
    <t>895941311R00</t>
  </si>
  <si>
    <t>Zřízení horské vpusti prefabrikované</t>
  </si>
  <si>
    <t>592238270R</t>
  </si>
  <si>
    <t>Vpust horská HBV 65/127/150</t>
  </si>
  <si>
    <t>553403721R</t>
  </si>
  <si>
    <t>Mříž s rámem na horskou vpust C250, 1400/785/135, rám litinový s plastovou mříží</t>
  </si>
  <si>
    <t>58380120.AR</t>
  </si>
  <si>
    <t>Kostka dlažební drobná 8/10 tř. 1  1t = 5 m2</t>
  </si>
  <si>
    <t>lapák-vpusť:1,7*0,65</t>
  </si>
  <si>
    <t>poklopy:12*0,45*2*3,14*0,3</t>
  </si>
  <si>
    <t>596141111R00</t>
  </si>
  <si>
    <t>Kladení dlažby mozaika 1barva, lože MC do 4 cm</t>
  </si>
  <si>
    <t>289474211R00</t>
  </si>
  <si>
    <t>Spárování dlažby hl. do 3 cm akt. maltou řádkové</t>
  </si>
  <si>
    <t>917862111RU2</t>
  </si>
  <si>
    <t>Osazení stojat. obrub.bet. s opěrou,lože z C 12/15, včetně obrubníku silniční ABO 1000/150/250</t>
  </si>
  <si>
    <t>917862111RV3</t>
  </si>
  <si>
    <t>Osazení stojat. obrub.bet. s opěrou,lože z C 12/15, včetně obrubníku nájezdového siln.ABO 1000/150/150</t>
  </si>
  <si>
    <t>917862111RU3</t>
  </si>
  <si>
    <t>Osazení přechod.obrub.bet. s opěrou,lože z C 12/15, včetně obrubníku ABO 1000/150/150-250 L</t>
  </si>
  <si>
    <t>Osazení přechod.obrub.bet. s opěrou,lože z C 12/15, včetně obrubníku ABO 1000/150/150-250 P</t>
  </si>
  <si>
    <t>916561111RT2</t>
  </si>
  <si>
    <t>Osazení záhon.obrubníků do lože z C 12/15 s opěrou, včetně obrubníku   50/5/20 cm</t>
  </si>
  <si>
    <t>19,6+1+5+22,2</t>
  </si>
  <si>
    <t>919721211R00</t>
  </si>
  <si>
    <t>Dilatační spáry vkládané vyplněné asfalt. zálivkou</t>
  </si>
  <si>
    <t>211,5</t>
  </si>
  <si>
    <t>970041200R00</t>
  </si>
  <si>
    <t>Vrtání jádrové do prostého betonu do D 200 mm</t>
  </si>
  <si>
    <t>998223011R00</t>
  </si>
  <si>
    <t>Přesun hmot, pozemní komunikace</t>
  </si>
  <si>
    <t>194,009+762,43+243,72</t>
  </si>
  <si>
    <t>998276101R00</t>
  </si>
  <si>
    <t>Přesun hmot, trubní vedení plastová, otevř. výkop</t>
  </si>
  <si>
    <t>24,87+13,418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</si>
  <si>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</si>
  <si>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</si>
  <si>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</si>
  <si>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</si>
  <si>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</si>
  <si>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</si>
  <si>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</si>
  <si>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005111020R</t>
  </si>
  <si>
    <t>Vytyčení stavby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</si>
  <si>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</si>
  <si>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</si>
  <si>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</si>
  <si>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</si>
  <si>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</si>
  <si>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</si>
  <si>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</si>
  <si>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</si>
  <si>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004111010R</t>
  </si>
  <si>
    <t>Průzkumné práce , měření únosnosti pláně a hutnění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</si>
  <si>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</si>
  <si>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</si>
  <si>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</si>
  <si>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</si>
  <si>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005211020R</t>
  </si>
  <si>
    <t>Ochrana stávajících inženýrských sítí na staveništ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</si>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</sst>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 t="s">
        <v>49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>
      <c r="A12" s="4"/>
      <c r="B12" s="41"/>
      <c r="C12" s="26"/>
      <c r="D12" s="125" t="s">
        <v>50</v>
      </c>
      <c r="E12" s="125"/>
      <c r="F12" s="125"/>
      <c r="G12" s="125"/>
      <c r="H12" s="28" t="s">
        <v>34</v>
      </c>
      <c r="I12" s="128" t="s">
        <v>54</v>
      </c>
      <c r="J12" s="11"/>
    </row>
    <row r="13" spans="1:15" ht="15.75" customHeight="1">
      <c r="A13" s="4"/>
      <c r="B13" s="42"/>
      <c r="C13" s="127" t="s">
        <v>52</v>
      </c>
      <c r="D13" s="126" t="s">
        <v>51</v>
      </c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SUMIF(F47:F56,A16,I47:I56)+SUMIF(F47:F56,"PSU",I47:I56)</f>
        <v>0</v>
      </c>
      <c r="J16" s="93"/>
    </row>
    <row r="17" spans="1:10" ht="23.25" customHeight="1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SUMIF(F47:F56,A17,I47:I56)</f>
        <v>0</v>
      </c>
      <c r="J17" s="93"/>
    </row>
    <row r="18" spans="1:10" ht="23.25" customHeight="1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SUMIF(F47:F56,A18,I47:I56)</f>
        <v>0</v>
      </c>
      <c r="J18" s="93"/>
    </row>
    <row r="19" spans="1:10" ht="23.25" customHeight="1">
      <c r="A19" s="193" t="s">
        <v>77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SUMIF(F47:F56,A19,I47:I56)</f>
        <v>0</v>
      </c>
      <c r="J19" s="93"/>
    </row>
    <row r="20" spans="1:10" ht="23.25" customHeight="1">
      <c r="A20" s="193" t="s">
        <v>78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SUMIF(F47:F56,A20,I47:I56)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44013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/>
      <c r="C39" s="138"/>
      <c r="D39" s="139"/>
      <c r="E39" s="139"/>
      <c r="F39" s="147">
        <f>' Pol'!AC225</f>
        <v>0</v>
      </c>
      <c r="G39" s="148">
        <f>' Pol'!AD225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57</v>
      </c>
    </row>
    <row r="46" spans="1:10" ht="25.5" customHeight="1">
      <c r="A46" s="162"/>
      <c r="B46" s="168" t="s">
        <v>16</v>
      </c>
      <c r="C46" s="168" t="s">
        <v>5</v>
      </c>
      <c r="D46" s="169"/>
      <c r="E46" s="169"/>
      <c r="F46" s="172" t="s">
        <v>58</v>
      </c>
      <c r="G46" s="172"/>
      <c r="H46" s="172"/>
      <c r="I46" s="173" t="s">
        <v>28</v>
      </c>
      <c r="J46" s="173"/>
    </row>
    <row r="47" spans="1:10" ht="25.5" customHeight="1">
      <c r="A47" s="163"/>
      <c r="B47" s="174" t="s">
        <v>59</v>
      </c>
      <c r="C47" s="175" t="s">
        <v>60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>
      <c r="A48" s="163"/>
      <c r="B48" s="166" t="s">
        <v>61</v>
      </c>
      <c r="C48" s="165" t="s">
        <v>62</v>
      </c>
      <c r="D48" s="167"/>
      <c r="E48" s="167"/>
      <c r="F48" s="183" t="s">
        <v>23</v>
      </c>
      <c r="G48" s="184"/>
      <c r="H48" s="184"/>
      <c r="I48" s="185">
        <f>' Pol'!G105</f>
        <v>0</v>
      </c>
      <c r="J48" s="185"/>
    </row>
    <row r="49" spans="1:10" ht="25.5" customHeight="1">
      <c r="A49" s="163"/>
      <c r="B49" s="166" t="s">
        <v>63</v>
      </c>
      <c r="C49" s="165" t="s">
        <v>64</v>
      </c>
      <c r="D49" s="167"/>
      <c r="E49" s="167"/>
      <c r="F49" s="183" t="s">
        <v>23</v>
      </c>
      <c r="G49" s="184"/>
      <c r="H49" s="184"/>
      <c r="I49" s="185">
        <f>' Pol'!G110</f>
        <v>0</v>
      </c>
      <c r="J49" s="185"/>
    </row>
    <row r="50" spans="1:10" ht="25.5" customHeight="1">
      <c r="A50" s="163"/>
      <c r="B50" s="166" t="s">
        <v>65</v>
      </c>
      <c r="C50" s="165" t="s">
        <v>66</v>
      </c>
      <c r="D50" s="167"/>
      <c r="E50" s="167"/>
      <c r="F50" s="183" t="s">
        <v>23</v>
      </c>
      <c r="G50" s="184"/>
      <c r="H50" s="184"/>
      <c r="I50" s="185">
        <f>' Pol'!G113</f>
        <v>0</v>
      </c>
      <c r="J50" s="185"/>
    </row>
    <row r="51" spans="1:10" ht="25.5" customHeight="1">
      <c r="A51" s="163"/>
      <c r="B51" s="166" t="s">
        <v>67</v>
      </c>
      <c r="C51" s="165" t="s">
        <v>68</v>
      </c>
      <c r="D51" s="167"/>
      <c r="E51" s="167"/>
      <c r="F51" s="183" t="s">
        <v>23</v>
      </c>
      <c r="G51" s="184"/>
      <c r="H51" s="184"/>
      <c r="I51" s="185">
        <f>' Pol'!G122</f>
        <v>0</v>
      </c>
      <c r="J51" s="185"/>
    </row>
    <row r="52" spans="1:10" ht="25.5" customHeight="1">
      <c r="A52" s="163"/>
      <c r="B52" s="166" t="s">
        <v>69</v>
      </c>
      <c r="C52" s="165" t="s">
        <v>70</v>
      </c>
      <c r="D52" s="167"/>
      <c r="E52" s="167"/>
      <c r="F52" s="183" t="s">
        <v>23</v>
      </c>
      <c r="G52" s="184"/>
      <c r="H52" s="184"/>
      <c r="I52" s="185">
        <f>' Pol'!G158</f>
        <v>0</v>
      </c>
      <c r="J52" s="185"/>
    </row>
    <row r="53" spans="1:10" ht="25.5" customHeight="1">
      <c r="A53" s="163"/>
      <c r="B53" s="166" t="s">
        <v>71</v>
      </c>
      <c r="C53" s="165" t="s">
        <v>72</v>
      </c>
      <c r="D53" s="167"/>
      <c r="E53" s="167"/>
      <c r="F53" s="183" t="s">
        <v>23</v>
      </c>
      <c r="G53" s="184"/>
      <c r="H53" s="184"/>
      <c r="I53" s="185">
        <f>' Pol'!G190</f>
        <v>0</v>
      </c>
      <c r="J53" s="185"/>
    </row>
    <row r="54" spans="1:10" ht="25.5" customHeight="1">
      <c r="A54" s="163"/>
      <c r="B54" s="166" t="s">
        <v>73</v>
      </c>
      <c r="C54" s="165" t="s">
        <v>74</v>
      </c>
      <c r="D54" s="167"/>
      <c r="E54" s="167"/>
      <c r="F54" s="183" t="s">
        <v>23</v>
      </c>
      <c r="G54" s="184"/>
      <c r="H54" s="184"/>
      <c r="I54" s="185">
        <f>' Pol'!G204</f>
        <v>0</v>
      </c>
      <c r="J54" s="185"/>
    </row>
    <row r="55" spans="1:10" ht="25.5" customHeight="1">
      <c r="A55" s="163"/>
      <c r="B55" s="166" t="s">
        <v>75</v>
      </c>
      <c r="C55" s="165" t="s">
        <v>76</v>
      </c>
      <c r="D55" s="167"/>
      <c r="E55" s="167"/>
      <c r="F55" s="183" t="s">
        <v>23</v>
      </c>
      <c r="G55" s="184"/>
      <c r="H55" s="184"/>
      <c r="I55" s="185">
        <f>' Pol'!G206</f>
        <v>0</v>
      </c>
      <c r="J55" s="185"/>
    </row>
    <row r="56" spans="1:10" ht="25.5" customHeight="1">
      <c r="A56" s="163"/>
      <c r="B56" s="177" t="s">
        <v>77</v>
      </c>
      <c r="C56" s="178" t="s">
        <v>26</v>
      </c>
      <c r="D56" s="179"/>
      <c r="E56" s="179"/>
      <c r="F56" s="186" t="s">
        <v>77</v>
      </c>
      <c r="G56" s="187"/>
      <c r="H56" s="187"/>
      <c r="I56" s="188">
        <f>' Pol'!G211</f>
        <v>0</v>
      </c>
      <c r="J56" s="188"/>
    </row>
    <row r="57" spans="1:10" ht="25.5" customHeight="1">
      <c r="A57" s="164"/>
      <c r="B57" s="170" t="s">
        <v>1</v>
      </c>
      <c r="C57" s="170"/>
      <c r="D57" s="171"/>
      <c r="E57" s="171"/>
      <c r="F57" s="189"/>
      <c r="G57" s="190"/>
      <c r="H57" s="190"/>
      <c r="I57" s="191">
        <f>SUM(I47:I56)</f>
        <v>0</v>
      </c>
      <c r="J57" s="191"/>
    </row>
    <row r="58" spans="1:10">
      <c r="F58" s="192"/>
      <c r="G58" s="130"/>
      <c r="H58" s="192"/>
      <c r="I58" s="130"/>
      <c r="J58" s="130"/>
    </row>
    <row r="59" spans="1:10">
      <c r="F59" s="192"/>
      <c r="G59" s="130"/>
      <c r="H59" s="192"/>
      <c r="I59" s="130"/>
      <c r="J59" s="130"/>
    </row>
    <row r="60" spans="1:10">
      <c r="F60" s="192"/>
      <c r="G60" s="130"/>
      <c r="H60" s="192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35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5" t="s">
        <v>6</v>
      </c>
      <c r="B1" s="195"/>
      <c r="C1" s="195"/>
      <c r="D1" s="195"/>
      <c r="E1" s="195"/>
      <c r="F1" s="195"/>
      <c r="G1" s="195"/>
      <c r="AE1" t="s">
        <v>80</v>
      </c>
    </row>
    <row r="2" spans="1:60" ht="24.95" customHeight="1">
      <c r="A2" s="202" t="s">
        <v>79</v>
      </c>
      <c r="B2" s="196"/>
      <c r="C2" s="197" t="s">
        <v>46</v>
      </c>
      <c r="D2" s="198"/>
      <c r="E2" s="198"/>
      <c r="F2" s="198"/>
      <c r="G2" s="204"/>
      <c r="AE2" t="s">
        <v>81</v>
      </c>
    </row>
    <row r="3" spans="1:60" ht="24.95" customHeight="1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82</v>
      </c>
    </row>
    <row r="4" spans="1:60" ht="24.95" hidden="1" customHeight="1">
      <c r="A4" s="203" t="s">
        <v>8</v>
      </c>
      <c r="B4" s="201"/>
      <c r="C4" s="199"/>
      <c r="D4" s="200"/>
      <c r="E4" s="200"/>
      <c r="F4" s="200"/>
      <c r="G4" s="205"/>
      <c r="AE4" t="s">
        <v>83</v>
      </c>
    </row>
    <row r="5" spans="1:60" hidden="1">
      <c r="A5" s="206" t="s">
        <v>84</v>
      </c>
      <c r="B5" s="207"/>
      <c r="C5" s="208"/>
      <c r="D5" s="209"/>
      <c r="E5" s="209"/>
      <c r="F5" s="209"/>
      <c r="G5" s="210"/>
      <c r="AE5" t="s">
        <v>85</v>
      </c>
    </row>
    <row r="7" spans="1:60" ht="38.25">
      <c r="A7" s="215" t="s">
        <v>86</v>
      </c>
      <c r="B7" s="216" t="s">
        <v>87</v>
      </c>
      <c r="C7" s="216" t="s">
        <v>88</v>
      </c>
      <c r="D7" s="215" t="s">
        <v>89</v>
      </c>
      <c r="E7" s="215" t="s">
        <v>90</v>
      </c>
      <c r="F7" s="211" t="s">
        <v>91</v>
      </c>
      <c r="G7" s="234" t="s">
        <v>28</v>
      </c>
      <c r="H7" s="235" t="s">
        <v>29</v>
      </c>
      <c r="I7" s="235" t="s">
        <v>92</v>
      </c>
      <c r="J7" s="235" t="s">
        <v>30</v>
      </c>
      <c r="K7" s="235" t="s">
        <v>93</v>
      </c>
      <c r="L7" s="235" t="s">
        <v>94</v>
      </c>
      <c r="M7" s="235" t="s">
        <v>95</v>
      </c>
      <c r="N7" s="235" t="s">
        <v>96</v>
      </c>
      <c r="O7" s="235" t="s">
        <v>97</v>
      </c>
      <c r="P7" s="235" t="s">
        <v>98</v>
      </c>
      <c r="Q7" s="235" t="s">
        <v>99</v>
      </c>
      <c r="R7" s="235" t="s">
        <v>100</v>
      </c>
      <c r="S7" s="235" t="s">
        <v>101</v>
      </c>
      <c r="T7" s="235" t="s">
        <v>102</v>
      </c>
      <c r="U7" s="218" t="s">
        <v>103</v>
      </c>
    </row>
    <row r="8" spans="1:60">
      <c r="A8" s="236" t="s">
        <v>104</v>
      </c>
      <c r="B8" s="237" t="s">
        <v>59</v>
      </c>
      <c r="C8" s="238" t="s">
        <v>60</v>
      </c>
      <c r="D8" s="239"/>
      <c r="E8" s="240"/>
      <c r="F8" s="241"/>
      <c r="G8" s="241">
        <f>SUMIF(AE9:AE104,"&lt;&gt;NOR",G9:G104)</f>
        <v>0</v>
      </c>
      <c r="H8" s="241"/>
      <c r="I8" s="241">
        <f>SUM(I9:I104)</f>
        <v>0</v>
      </c>
      <c r="J8" s="241"/>
      <c r="K8" s="241">
        <f>SUM(K9:K104)</f>
        <v>0</v>
      </c>
      <c r="L8" s="241"/>
      <c r="M8" s="241">
        <f>SUM(M9:M104)</f>
        <v>0</v>
      </c>
      <c r="N8" s="217"/>
      <c r="O8" s="217">
        <f>SUM(O9:O104)</f>
        <v>27.371039999999997</v>
      </c>
      <c r="P8" s="217"/>
      <c r="Q8" s="217">
        <f>SUM(Q9:Q104)</f>
        <v>452.1</v>
      </c>
      <c r="R8" s="217"/>
      <c r="S8" s="217"/>
      <c r="T8" s="236"/>
      <c r="U8" s="217">
        <f>SUM(U9:U104)</f>
        <v>1012.6</v>
      </c>
      <c r="AE8" t="s">
        <v>105</v>
      </c>
    </row>
    <row r="9" spans="1:60" ht="22.5" outlineLevel="1">
      <c r="A9" s="213">
        <v>1</v>
      </c>
      <c r="B9" s="219" t="s">
        <v>106</v>
      </c>
      <c r="C9" s="264" t="s">
        <v>107</v>
      </c>
      <c r="D9" s="221" t="s">
        <v>108</v>
      </c>
      <c r="E9" s="228">
        <v>48.48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1.4379999999999999</v>
      </c>
      <c r="U9" s="222">
        <f>ROUND(E9*T9,2)</f>
        <v>69.709999999999994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>
      <c r="A10" s="213"/>
      <c r="B10" s="219"/>
      <c r="C10" s="265" t="s">
        <v>110</v>
      </c>
      <c r="D10" s="224"/>
      <c r="E10" s="229">
        <v>48.48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13">
        <v>2</v>
      </c>
      <c r="B11" s="219" t="s">
        <v>112</v>
      </c>
      <c r="C11" s="264" t="s">
        <v>113</v>
      </c>
      <c r="D11" s="221" t="s">
        <v>108</v>
      </c>
      <c r="E11" s="228">
        <v>206.345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0.29399999999999998</v>
      </c>
      <c r="U11" s="222">
        <f>ROUND(E11*T11,2)</f>
        <v>60.67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114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13"/>
      <c r="B12" s="219"/>
      <c r="C12" s="265" t="s">
        <v>115</v>
      </c>
      <c r="D12" s="224"/>
      <c r="E12" s="229">
        <v>199.8</v>
      </c>
      <c r="F12" s="232"/>
      <c r="G12" s="232"/>
      <c r="H12" s="232"/>
      <c r="I12" s="232"/>
      <c r="J12" s="232"/>
      <c r="K12" s="232"/>
      <c r="L12" s="232"/>
      <c r="M12" s="232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111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>
      <c r="A13" s="213"/>
      <c r="B13" s="219"/>
      <c r="C13" s="265" t="s">
        <v>116</v>
      </c>
      <c r="D13" s="224"/>
      <c r="E13" s="229">
        <v>6.5449999999999999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111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13">
        <v>3</v>
      </c>
      <c r="B14" s="219" t="s">
        <v>117</v>
      </c>
      <c r="C14" s="264" t="s">
        <v>118</v>
      </c>
      <c r="D14" s="221" t="s">
        <v>108</v>
      </c>
      <c r="E14" s="228">
        <v>206.345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8.1000000000000003E-2</v>
      </c>
      <c r="U14" s="222">
        <f>ROUND(E14*T14,2)</f>
        <v>16.71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114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>
      <c r="A15" s="213"/>
      <c r="B15" s="219"/>
      <c r="C15" s="265" t="s">
        <v>115</v>
      </c>
      <c r="D15" s="224"/>
      <c r="E15" s="229">
        <v>199.8</v>
      </c>
      <c r="F15" s="232"/>
      <c r="G15" s="232"/>
      <c r="H15" s="232"/>
      <c r="I15" s="232"/>
      <c r="J15" s="232"/>
      <c r="K15" s="232"/>
      <c r="L15" s="232"/>
      <c r="M15" s="232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111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>
      <c r="A16" s="213"/>
      <c r="B16" s="219"/>
      <c r="C16" s="265" t="s">
        <v>116</v>
      </c>
      <c r="D16" s="224"/>
      <c r="E16" s="229">
        <v>6.5449999999999999</v>
      </c>
      <c r="F16" s="232"/>
      <c r="G16" s="232"/>
      <c r="H16" s="232"/>
      <c r="I16" s="232"/>
      <c r="J16" s="232"/>
      <c r="K16" s="232"/>
      <c r="L16" s="232"/>
      <c r="M16" s="232"/>
      <c r="N16" s="222"/>
      <c r="O16" s="222"/>
      <c r="P16" s="222"/>
      <c r="Q16" s="222"/>
      <c r="R16" s="222"/>
      <c r="S16" s="222"/>
      <c r="T16" s="223"/>
      <c r="U16" s="222"/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111</v>
      </c>
      <c r="AF16" s="212">
        <v>0</v>
      </c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13">
        <v>4</v>
      </c>
      <c r="B17" s="219" t="s">
        <v>119</v>
      </c>
      <c r="C17" s="264" t="s">
        <v>120</v>
      </c>
      <c r="D17" s="221" t="s">
        <v>108</v>
      </c>
      <c r="E17" s="228">
        <v>206.345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5.2999999999999999E-2</v>
      </c>
      <c r="U17" s="222">
        <f>ROUND(E17*T17,2)</f>
        <v>10.94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114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>
      <c r="A18" s="213"/>
      <c r="B18" s="219"/>
      <c r="C18" s="265" t="s">
        <v>115</v>
      </c>
      <c r="D18" s="224"/>
      <c r="E18" s="229">
        <v>199.8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111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13"/>
      <c r="B19" s="219"/>
      <c r="C19" s="265" t="s">
        <v>116</v>
      </c>
      <c r="D19" s="224"/>
      <c r="E19" s="229">
        <v>6.5449999999999999</v>
      </c>
      <c r="F19" s="232"/>
      <c r="G19" s="232"/>
      <c r="H19" s="232"/>
      <c r="I19" s="232"/>
      <c r="J19" s="232"/>
      <c r="K19" s="232"/>
      <c r="L19" s="232"/>
      <c r="M19" s="232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111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>
      <c r="A20" s="213">
        <v>5</v>
      </c>
      <c r="B20" s="219" t="s">
        <v>121</v>
      </c>
      <c r="C20" s="264" t="s">
        <v>122</v>
      </c>
      <c r="D20" s="221" t="s">
        <v>108</v>
      </c>
      <c r="E20" s="228">
        <v>206.345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5.1999999999999998E-3</v>
      </c>
      <c r="U20" s="222">
        <f>ROUND(E20*T20,2)</f>
        <v>1.07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114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13"/>
      <c r="B21" s="219"/>
      <c r="C21" s="265" t="s">
        <v>115</v>
      </c>
      <c r="D21" s="224"/>
      <c r="E21" s="229">
        <v>199.8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111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>
      <c r="A22" s="213"/>
      <c r="B22" s="219"/>
      <c r="C22" s="265" t="s">
        <v>116</v>
      </c>
      <c r="D22" s="224"/>
      <c r="E22" s="229">
        <v>6.5449999999999999</v>
      </c>
      <c r="F22" s="232"/>
      <c r="G22" s="232"/>
      <c r="H22" s="232"/>
      <c r="I22" s="232"/>
      <c r="J22" s="232"/>
      <c r="K22" s="232"/>
      <c r="L22" s="232"/>
      <c r="M22" s="232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13">
        <v>6</v>
      </c>
      <c r="B23" s="219" t="s">
        <v>123</v>
      </c>
      <c r="C23" s="264" t="s">
        <v>124</v>
      </c>
      <c r="D23" s="221" t="s">
        <v>108</v>
      </c>
      <c r="E23" s="228">
        <v>1238.07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114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13"/>
      <c r="B24" s="219"/>
      <c r="C24" s="265" t="s">
        <v>125</v>
      </c>
      <c r="D24" s="224"/>
      <c r="E24" s="229">
        <v>1198.8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111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13"/>
      <c r="B25" s="219"/>
      <c r="C25" s="265" t="s">
        <v>126</v>
      </c>
      <c r="D25" s="224"/>
      <c r="E25" s="229">
        <v>39.270000000000003</v>
      </c>
      <c r="F25" s="232"/>
      <c r="G25" s="232"/>
      <c r="H25" s="232"/>
      <c r="I25" s="232"/>
      <c r="J25" s="232"/>
      <c r="K25" s="232"/>
      <c r="L25" s="232"/>
      <c r="M25" s="232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111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>
      <c r="A26" s="213">
        <v>7</v>
      </c>
      <c r="B26" s="219" t="s">
        <v>127</v>
      </c>
      <c r="C26" s="264" t="s">
        <v>128</v>
      </c>
      <c r="D26" s="221" t="s">
        <v>129</v>
      </c>
      <c r="E26" s="228">
        <v>344.59615000000002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6.0000000000000001E-3</v>
      </c>
      <c r="U26" s="222">
        <f>ROUND(E26*T26,2)</f>
        <v>2.0699999999999998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114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>
      <c r="A27" s="213"/>
      <c r="B27" s="219"/>
      <c r="C27" s="265" t="s">
        <v>130</v>
      </c>
      <c r="D27" s="224"/>
      <c r="E27" s="229">
        <v>333.666</v>
      </c>
      <c r="F27" s="232"/>
      <c r="G27" s="232"/>
      <c r="H27" s="232"/>
      <c r="I27" s="232"/>
      <c r="J27" s="232"/>
      <c r="K27" s="232"/>
      <c r="L27" s="232"/>
      <c r="M27" s="232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111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13"/>
      <c r="B28" s="219"/>
      <c r="C28" s="265" t="s">
        <v>131</v>
      </c>
      <c r="D28" s="224"/>
      <c r="E28" s="229">
        <v>10.930149999999999</v>
      </c>
      <c r="F28" s="232"/>
      <c r="G28" s="232"/>
      <c r="H28" s="232"/>
      <c r="I28" s="232"/>
      <c r="J28" s="232"/>
      <c r="K28" s="232"/>
      <c r="L28" s="232"/>
      <c r="M28" s="232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111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13">
        <v>8</v>
      </c>
      <c r="B29" s="219" t="s">
        <v>132</v>
      </c>
      <c r="C29" s="264" t="s">
        <v>133</v>
      </c>
      <c r="D29" s="221" t="s">
        <v>129</v>
      </c>
      <c r="E29" s="228">
        <v>344.59615000000002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0</v>
      </c>
      <c r="O29" s="222">
        <f>ROUND(E29*N29,5)</f>
        <v>0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114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13"/>
      <c r="B30" s="219"/>
      <c r="C30" s="265" t="s">
        <v>130</v>
      </c>
      <c r="D30" s="224"/>
      <c r="E30" s="229">
        <v>333.666</v>
      </c>
      <c r="F30" s="232"/>
      <c r="G30" s="232"/>
      <c r="H30" s="232"/>
      <c r="I30" s="232"/>
      <c r="J30" s="232"/>
      <c r="K30" s="232"/>
      <c r="L30" s="232"/>
      <c r="M30" s="232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13"/>
      <c r="B31" s="219"/>
      <c r="C31" s="265" t="s">
        <v>131</v>
      </c>
      <c r="D31" s="224"/>
      <c r="E31" s="229">
        <v>10.930149999999999</v>
      </c>
      <c r="F31" s="232"/>
      <c r="G31" s="232"/>
      <c r="H31" s="232"/>
      <c r="I31" s="232"/>
      <c r="J31" s="232"/>
      <c r="K31" s="232"/>
      <c r="L31" s="232"/>
      <c r="M31" s="232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111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>
      <c r="A32" s="213">
        <v>9</v>
      </c>
      <c r="B32" s="219" t="s">
        <v>134</v>
      </c>
      <c r="C32" s="264" t="s">
        <v>135</v>
      </c>
      <c r="D32" s="221" t="s">
        <v>108</v>
      </c>
      <c r="E32" s="228">
        <v>2.71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16.54</v>
      </c>
      <c r="U32" s="222">
        <f>ROUND(E32*T32,2)</f>
        <v>44.82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114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13"/>
      <c r="B33" s="219"/>
      <c r="C33" s="265" t="s">
        <v>136</v>
      </c>
      <c r="D33" s="224"/>
      <c r="E33" s="229">
        <v>2.71</v>
      </c>
      <c r="F33" s="232"/>
      <c r="G33" s="232"/>
      <c r="H33" s="232"/>
      <c r="I33" s="232"/>
      <c r="J33" s="232"/>
      <c r="K33" s="232"/>
      <c r="L33" s="232"/>
      <c r="M33" s="232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111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>
      <c r="A34" s="213">
        <v>10</v>
      </c>
      <c r="B34" s="219" t="s">
        <v>137</v>
      </c>
      <c r="C34" s="264" t="s">
        <v>138</v>
      </c>
      <c r="D34" s="221" t="s">
        <v>139</v>
      </c>
      <c r="E34" s="228">
        <v>703.6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0.123</v>
      </c>
      <c r="U34" s="222">
        <f>ROUND(E34*T34,2)</f>
        <v>86.54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114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>
      <c r="A35" s="213"/>
      <c r="B35" s="219"/>
      <c r="C35" s="265" t="s">
        <v>140</v>
      </c>
      <c r="D35" s="224"/>
      <c r="E35" s="229">
        <v>149.9</v>
      </c>
      <c r="F35" s="232"/>
      <c r="G35" s="232"/>
      <c r="H35" s="232"/>
      <c r="I35" s="232"/>
      <c r="J35" s="232"/>
      <c r="K35" s="232"/>
      <c r="L35" s="232"/>
      <c r="M35" s="232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111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>
      <c r="A36" s="213"/>
      <c r="B36" s="219"/>
      <c r="C36" s="265" t="s">
        <v>141</v>
      </c>
      <c r="D36" s="224"/>
      <c r="E36" s="229">
        <v>129.69999999999999</v>
      </c>
      <c r="F36" s="232"/>
      <c r="G36" s="232"/>
      <c r="H36" s="232"/>
      <c r="I36" s="232"/>
      <c r="J36" s="232"/>
      <c r="K36" s="232"/>
      <c r="L36" s="232"/>
      <c r="M36" s="232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33.75" outlineLevel="1">
      <c r="A37" s="213"/>
      <c r="B37" s="219"/>
      <c r="C37" s="265" t="s">
        <v>142</v>
      </c>
      <c r="D37" s="224"/>
      <c r="E37" s="229">
        <v>235</v>
      </c>
      <c r="F37" s="232"/>
      <c r="G37" s="232"/>
      <c r="H37" s="232"/>
      <c r="I37" s="232"/>
      <c r="J37" s="232"/>
      <c r="K37" s="232"/>
      <c r="L37" s="232"/>
      <c r="M37" s="232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111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>
      <c r="A38" s="213"/>
      <c r="B38" s="219"/>
      <c r="C38" s="265" t="s">
        <v>143</v>
      </c>
      <c r="D38" s="224"/>
      <c r="E38" s="229">
        <v>119</v>
      </c>
      <c r="F38" s="232"/>
      <c r="G38" s="232"/>
      <c r="H38" s="232"/>
      <c r="I38" s="232"/>
      <c r="J38" s="232"/>
      <c r="K38" s="232"/>
      <c r="L38" s="232"/>
      <c r="M38" s="232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111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>
      <c r="A39" s="213"/>
      <c r="B39" s="219"/>
      <c r="C39" s="265" t="s">
        <v>144</v>
      </c>
      <c r="D39" s="224"/>
      <c r="E39" s="229">
        <v>70</v>
      </c>
      <c r="F39" s="232"/>
      <c r="G39" s="232"/>
      <c r="H39" s="232"/>
      <c r="I39" s="232"/>
      <c r="J39" s="232"/>
      <c r="K39" s="232"/>
      <c r="L39" s="232"/>
      <c r="M39" s="232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111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>
      <c r="A40" s="213">
        <v>11</v>
      </c>
      <c r="B40" s="219" t="s">
        <v>145</v>
      </c>
      <c r="C40" s="264" t="s">
        <v>146</v>
      </c>
      <c r="D40" s="221" t="s">
        <v>129</v>
      </c>
      <c r="E40" s="228">
        <v>223.80699999999999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9.9000000000000005E-2</v>
      </c>
      <c r="U40" s="222">
        <f>ROUND(E40*T40,2)</f>
        <v>22.16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114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13"/>
      <c r="B41" s="219"/>
      <c r="C41" s="265" t="s">
        <v>147</v>
      </c>
      <c r="D41" s="224"/>
      <c r="E41" s="229">
        <v>218.11600000000001</v>
      </c>
      <c r="F41" s="232"/>
      <c r="G41" s="232"/>
      <c r="H41" s="232"/>
      <c r="I41" s="232"/>
      <c r="J41" s="232"/>
      <c r="K41" s="232"/>
      <c r="L41" s="232"/>
      <c r="M41" s="232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111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13"/>
      <c r="B42" s="219"/>
      <c r="C42" s="265" t="s">
        <v>148</v>
      </c>
      <c r="D42" s="224"/>
      <c r="E42" s="229">
        <v>5.6909999999999998</v>
      </c>
      <c r="F42" s="232"/>
      <c r="G42" s="232"/>
      <c r="H42" s="232"/>
      <c r="I42" s="232"/>
      <c r="J42" s="232"/>
      <c r="K42" s="232"/>
      <c r="L42" s="232"/>
      <c r="M42" s="232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111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13">
        <v>12</v>
      </c>
      <c r="B43" s="219" t="s">
        <v>149</v>
      </c>
      <c r="C43" s="264" t="s">
        <v>150</v>
      </c>
      <c r="D43" s="221" t="s">
        <v>129</v>
      </c>
      <c r="E43" s="228">
        <v>223.80699999999999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4.2000000000000003E-2</v>
      </c>
      <c r="U43" s="222">
        <f>ROUND(E43*T43,2)</f>
        <v>9.4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114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13"/>
      <c r="B44" s="219"/>
      <c r="C44" s="265" t="s">
        <v>147</v>
      </c>
      <c r="D44" s="224"/>
      <c r="E44" s="229">
        <v>218.11600000000001</v>
      </c>
      <c r="F44" s="232"/>
      <c r="G44" s="232"/>
      <c r="H44" s="232"/>
      <c r="I44" s="232"/>
      <c r="J44" s="232"/>
      <c r="K44" s="232"/>
      <c r="L44" s="232"/>
      <c r="M44" s="232"/>
      <c r="N44" s="222"/>
      <c r="O44" s="222"/>
      <c r="P44" s="222"/>
      <c r="Q44" s="222"/>
      <c r="R44" s="222"/>
      <c r="S44" s="222"/>
      <c r="T44" s="223"/>
      <c r="U44" s="222"/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111</v>
      </c>
      <c r="AF44" s="212">
        <v>0</v>
      </c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13"/>
      <c r="B45" s="219"/>
      <c r="C45" s="265" t="s">
        <v>148</v>
      </c>
      <c r="D45" s="224"/>
      <c r="E45" s="229">
        <v>5.6909999999999998</v>
      </c>
      <c r="F45" s="232"/>
      <c r="G45" s="232"/>
      <c r="H45" s="232"/>
      <c r="I45" s="232"/>
      <c r="J45" s="232"/>
      <c r="K45" s="232"/>
      <c r="L45" s="232"/>
      <c r="M45" s="232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111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13">
        <v>13</v>
      </c>
      <c r="B46" s="219" t="s">
        <v>151</v>
      </c>
      <c r="C46" s="264" t="s">
        <v>152</v>
      </c>
      <c r="D46" s="221" t="s">
        <v>129</v>
      </c>
      <c r="E46" s="228">
        <v>2238.0700000000002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114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13"/>
      <c r="B47" s="219"/>
      <c r="C47" s="265" t="s">
        <v>153</v>
      </c>
      <c r="D47" s="224"/>
      <c r="E47" s="229">
        <v>2181.16</v>
      </c>
      <c r="F47" s="232"/>
      <c r="G47" s="232"/>
      <c r="H47" s="232"/>
      <c r="I47" s="232"/>
      <c r="J47" s="232"/>
      <c r="K47" s="232"/>
      <c r="L47" s="232"/>
      <c r="M47" s="232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111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13"/>
      <c r="B48" s="219"/>
      <c r="C48" s="265" t="s">
        <v>154</v>
      </c>
      <c r="D48" s="224"/>
      <c r="E48" s="229">
        <v>56.91</v>
      </c>
      <c r="F48" s="232"/>
      <c r="G48" s="232"/>
      <c r="H48" s="232"/>
      <c r="I48" s="232"/>
      <c r="J48" s="232"/>
      <c r="K48" s="232"/>
      <c r="L48" s="232"/>
      <c r="M48" s="232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111</v>
      </c>
      <c r="AF48" s="212">
        <v>0</v>
      </c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13">
        <v>14</v>
      </c>
      <c r="B49" s="219" t="s">
        <v>127</v>
      </c>
      <c r="C49" s="264" t="s">
        <v>128</v>
      </c>
      <c r="D49" s="221" t="s">
        <v>129</v>
      </c>
      <c r="E49" s="228">
        <v>223.80699999999999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6.0000000000000001E-3</v>
      </c>
      <c r="U49" s="222">
        <f>ROUND(E49*T49,2)</f>
        <v>1.34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114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13"/>
      <c r="B50" s="219"/>
      <c r="C50" s="265" t="s">
        <v>147</v>
      </c>
      <c r="D50" s="224"/>
      <c r="E50" s="229">
        <v>218.11600000000001</v>
      </c>
      <c r="F50" s="232"/>
      <c r="G50" s="232"/>
      <c r="H50" s="232"/>
      <c r="I50" s="232"/>
      <c r="J50" s="232"/>
      <c r="K50" s="232"/>
      <c r="L50" s="232"/>
      <c r="M50" s="232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111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13"/>
      <c r="B51" s="219"/>
      <c r="C51" s="265" t="s">
        <v>148</v>
      </c>
      <c r="D51" s="224"/>
      <c r="E51" s="229">
        <v>5.6909999999999998</v>
      </c>
      <c r="F51" s="232"/>
      <c r="G51" s="232"/>
      <c r="H51" s="232"/>
      <c r="I51" s="232"/>
      <c r="J51" s="232"/>
      <c r="K51" s="232"/>
      <c r="L51" s="232"/>
      <c r="M51" s="232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111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13">
        <v>15</v>
      </c>
      <c r="B52" s="219" t="s">
        <v>155</v>
      </c>
      <c r="C52" s="264" t="s">
        <v>156</v>
      </c>
      <c r="D52" s="221" t="s">
        <v>129</v>
      </c>
      <c r="E52" s="228">
        <v>223.80699999999999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114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13"/>
      <c r="B53" s="219"/>
      <c r="C53" s="265" t="s">
        <v>147</v>
      </c>
      <c r="D53" s="224"/>
      <c r="E53" s="229">
        <v>218.11600000000001</v>
      </c>
      <c r="F53" s="232"/>
      <c r="G53" s="232"/>
      <c r="H53" s="232"/>
      <c r="I53" s="232"/>
      <c r="J53" s="232"/>
      <c r="K53" s="232"/>
      <c r="L53" s="232"/>
      <c r="M53" s="232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111</v>
      </c>
      <c r="AF53" s="212">
        <v>0</v>
      </c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13"/>
      <c r="B54" s="219"/>
      <c r="C54" s="265" t="s">
        <v>148</v>
      </c>
      <c r="D54" s="224"/>
      <c r="E54" s="229">
        <v>5.6909999999999998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111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>
      <c r="A55" s="213">
        <v>16</v>
      </c>
      <c r="B55" s="219" t="s">
        <v>157</v>
      </c>
      <c r="C55" s="264" t="s">
        <v>158</v>
      </c>
      <c r="D55" s="221" t="s">
        <v>108</v>
      </c>
      <c r="E55" s="228">
        <v>48.24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0.39</v>
      </c>
      <c r="U55" s="222">
        <f>ROUND(E55*T55,2)</f>
        <v>18.809999999999999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114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13"/>
      <c r="B56" s="219"/>
      <c r="C56" s="265" t="s">
        <v>159</v>
      </c>
      <c r="D56" s="224"/>
      <c r="E56" s="229">
        <v>36.72</v>
      </c>
      <c r="F56" s="232"/>
      <c r="G56" s="232"/>
      <c r="H56" s="232"/>
      <c r="I56" s="232"/>
      <c r="J56" s="232"/>
      <c r="K56" s="232"/>
      <c r="L56" s="232"/>
      <c r="M56" s="232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111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13"/>
      <c r="B57" s="219"/>
      <c r="C57" s="265" t="s">
        <v>160</v>
      </c>
      <c r="D57" s="224"/>
      <c r="E57" s="229">
        <v>11.52</v>
      </c>
      <c r="F57" s="232"/>
      <c r="G57" s="232"/>
      <c r="H57" s="232"/>
      <c r="I57" s="232"/>
      <c r="J57" s="232"/>
      <c r="K57" s="232"/>
      <c r="L57" s="232"/>
      <c r="M57" s="232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111</v>
      </c>
      <c r="AF57" s="212">
        <v>0</v>
      </c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13">
        <v>17</v>
      </c>
      <c r="B58" s="219" t="s">
        <v>161</v>
      </c>
      <c r="C58" s="264" t="s">
        <v>162</v>
      </c>
      <c r="D58" s="221" t="s">
        <v>108</v>
      </c>
      <c r="E58" s="228">
        <v>43.125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2">
        <v>0</v>
      </c>
      <c r="O58" s="222">
        <f>ROUND(E58*N58,5)</f>
        <v>0</v>
      </c>
      <c r="P58" s="222">
        <v>0</v>
      </c>
      <c r="Q58" s="222">
        <f>ROUND(E58*P58,5)</f>
        <v>0</v>
      </c>
      <c r="R58" s="222"/>
      <c r="S58" s="222"/>
      <c r="T58" s="223">
        <v>2.9649999999999999</v>
      </c>
      <c r="U58" s="222">
        <f>ROUND(E58*T58,2)</f>
        <v>127.87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114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13"/>
      <c r="B59" s="219"/>
      <c r="C59" s="265" t="s">
        <v>163</v>
      </c>
      <c r="D59" s="224"/>
      <c r="E59" s="229">
        <v>37.125</v>
      </c>
      <c r="F59" s="232"/>
      <c r="G59" s="232"/>
      <c r="H59" s="232"/>
      <c r="I59" s="232"/>
      <c r="J59" s="232"/>
      <c r="K59" s="232"/>
      <c r="L59" s="232"/>
      <c r="M59" s="232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111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13"/>
      <c r="B60" s="219"/>
      <c r="C60" s="265" t="s">
        <v>164</v>
      </c>
      <c r="D60" s="224"/>
      <c r="E60" s="229">
        <v>6</v>
      </c>
      <c r="F60" s="232"/>
      <c r="G60" s="232"/>
      <c r="H60" s="232"/>
      <c r="I60" s="232"/>
      <c r="J60" s="232"/>
      <c r="K60" s="232"/>
      <c r="L60" s="232"/>
      <c r="M60" s="232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111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13">
        <v>18</v>
      </c>
      <c r="B61" s="219" t="s">
        <v>165</v>
      </c>
      <c r="C61" s="264" t="s">
        <v>166</v>
      </c>
      <c r="D61" s="221" t="s">
        <v>108</v>
      </c>
      <c r="E61" s="228">
        <v>48.24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1.548</v>
      </c>
      <c r="U61" s="222">
        <f>ROUND(E61*T61,2)</f>
        <v>74.680000000000007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114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13"/>
      <c r="B62" s="219"/>
      <c r="C62" s="265" t="s">
        <v>167</v>
      </c>
      <c r="D62" s="224"/>
      <c r="E62" s="229">
        <v>48.24</v>
      </c>
      <c r="F62" s="232"/>
      <c r="G62" s="232"/>
      <c r="H62" s="232"/>
      <c r="I62" s="232"/>
      <c r="J62" s="232"/>
      <c r="K62" s="232"/>
      <c r="L62" s="232"/>
      <c r="M62" s="232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111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>
      <c r="A63" s="213">
        <v>19</v>
      </c>
      <c r="B63" s="219" t="s">
        <v>168</v>
      </c>
      <c r="C63" s="264" t="s">
        <v>169</v>
      </c>
      <c r="D63" s="221" t="s">
        <v>108</v>
      </c>
      <c r="E63" s="228">
        <v>91.364999999999995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0.34499999999999997</v>
      </c>
      <c r="U63" s="222">
        <f>ROUND(E63*T63,2)</f>
        <v>31.52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114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>
      <c r="A64" s="213"/>
      <c r="B64" s="219"/>
      <c r="C64" s="265" t="s">
        <v>159</v>
      </c>
      <c r="D64" s="224"/>
      <c r="E64" s="229">
        <v>36.72</v>
      </c>
      <c r="F64" s="232"/>
      <c r="G64" s="232"/>
      <c r="H64" s="232"/>
      <c r="I64" s="232"/>
      <c r="J64" s="232"/>
      <c r="K64" s="232"/>
      <c r="L64" s="232"/>
      <c r="M64" s="232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111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13"/>
      <c r="B65" s="219"/>
      <c r="C65" s="265" t="s">
        <v>160</v>
      </c>
      <c r="D65" s="224"/>
      <c r="E65" s="229">
        <v>11.52</v>
      </c>
      <c r="F65" s="232"/>
      <c r="G65" s="232"/>
      <c r="H65" s="232"/>
      <c r="I65" s="232"/>
      <c r="J65" s="232"/>
      <c r="K65" s="232"/>
      <c r="L65" s="232"/>
      <c r="M65" s="232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111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13"/>
      <c r="B66" s="219"/>
      <c r="C66" s="265" t="s">
        <v>163</v>
      </c>
      <c r="D66" s="224"/>
      <c r="E66" s="229">
        <v>37.125</v>
      </c>
      <c r="F66" s="232"/>
      <c r="G66" s="232"/>
      <c r="H66" s="232"/>
      <c r="I66" s="232"/>
      <c r="J66" s="232"/>
      <c r="K66" s="232"/>
      <c r="L66" s="232"/>
      <c r="M66" s="232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111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13"/>
      <c r="B67" s="219"/>
      <c r="C67" s="265" t="s">
        <v>164</v>
      </c>
      <c r="D67" s="224"/>
      <c r="E67" s="229">
        <v>6</v>
      </c>
      <c r="F67" s="232"/>
      <c r="G67" s="232"/>
      <c r="H67" s="232"/>
      <c r="I67" s="232"/>
      <c r="J67" s="232"/>
      <c r="K67" s="232"/>
      <c r="L67" s="232"/>
      <c r="M67" s="232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111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13">
        <v>20</v>
      </c>
      <c r="B68" s="219" t="s">
        <v>170</v>
      </c>
      <c r="C68" s="264" t="s">
        <v>171</v>
      </c>
      <c r="D68" s="221" t="s">
        <v>172</v>
      </c>
      <c r="E68" s="228">
        <v>312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22">
        <v>9.8999999999999999E-4</v>
      </c>
      <c r="O68" s="222">
        <f>ROUND(E68*N68,5)</f>
        <v>0.30887999999999999</v>
      </c>
      <c r="P68" s="222">
        <v>0</v>
      </c>
      <c r="Q68" s="222">
        <f>ROUND(E68*P68,5)</f>
        <v>0</v>
      </c>
      <c r="R68" s="222"/>
      <c r="S68" s="222"/>
      <c r="T68" s="223">
        <v>0.23599999999999999</v>
      </c>
      <c r="U68" s="222">
        <f>ROUND(E68*T68,2)</f>
        <v>73.63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114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13"/>
      <c r="B69" s="219"/>
      <c r="C69" s="265" t="s">
        <v>173</v>
      </c>
      <c r="D69" s="224"/>
      <c r="E69" s="229">
        <v>153</v>
      </c>
      <c r="F69" s="232"/>
      <c r="G69" s="232"/>
      <c r="H69" s="232"/>
      <c r="I69" s="232"/>
      <c r="J69" s="232"/>
      <c r="K69" s="232"/>
      <c r="L69" s="232"/>
      <c r="M69" s="232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111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>
      <c r="A70" s="213"/>
      <c r="B70" s="219"/>
      <c r="C70" s="265" t="s">
        <v>174</v>
      </c>
      <c r="D70" s="224"/>
      <c r="E70" s="229">
        <v>48</v>
      </c>
      <c r="F70" s="232"/>
      <c r="G70" s="232"/>
      <c r="H70" s="232"/>
      <c r="I70" s="232"/>
      <c r="J70" s="232"/>
      <c r="K70" s="232"/>
      <c r="L70" s="232"/>
      <c r="M70" s="232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111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13"/>
      <c r="B71" s="219"/>
      <c r="C71" s="265" t="s">
        <v>175</v>
      </c>
      <c r="D71" s="224"/>
      <c r="E71" s="229">
        <v>99</v>
      </c>
      <c r="F71" s="232"/>
      <c r="G71" s="232"/>
      <c r="H71" s="232"/>
      <c r="I71" s="232"/>
      <c r="J71" s="232"/>
      <c r="K71" s="232"/>
      <c r="L71" s="232"/>
      <c r="M71" s="232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111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13"/>
      <c r="B72" s="219"/>
      <c r="C72" s="265" t="s">
        <v>176</v>
      </c>
      <c r="D72" s="224"/>
      <c r="E72" s="229">
        <v>12</v>
      </c>
      <c r="F72" s="232"/>
      <c r="G72" s="232"/>
      <c r="H72" s="232"/>
      <c r="I72" s="232"/>
      <c r="J72" s="232"/>
      <c r="K72" s="232"/>
      <c r="L72" s="232"/>
      <c r="M72" s="232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111</v>
      </c>
      <c r="AF72" s="212">
        <v>0</v>
      </c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13">
        <v>21</v>
      </c>
      <c r="B73" s="219" t="s">
        <v>177</v>
      </c>
      <c r="C73" s="264" t="s">
        <v>178</v>
      </c>
      <c r="D73" s="221" t="s">
        <v>172</v>
      </c>
      <c r="E73" s="228">
        <v>312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7.0000000000000007E-2</v>
      </c>
      <c r="U73" s="222">
        <f>ROUND(E73*T73,2)</f>
        <v>21.84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114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13"/>
      <c r="B74" s="219"/>
      <c r="C74" s="265" t="s">
        <v>173</v>
      </c>
      <c r="D74" s="224"/>
      <c r="E74" s="229">
        <v>153</v>
      </c>
      <c r="F74" s="232"/>
      <c r="G74" s="232"/>
      <c r="H74" s="232"/>
      <c r="I74" s="232"/>
      <c r="J74" s="232"/>
      <c r="K74" s="232"/>
      <c r="L74" s="232"/>
      <c r="M74" s="232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111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13"/>
      <c r="B75" s="219"/>
      <c r="C75" s="265" t="s">
        <v>174</v>
      </c>
      <c r="D75" s="224"/>
      <c r="E75" s="229">
        <v>48</v>
      </c>
      <c r="F75" s="232"/>
      <c r="G75" s="232"/>
      <c r="H75" s="232"/>
      <c r="I75" s="232"/>
      <c r="J75" s="232"/>
      <c r="K75" s="232"/>
      <c r="L75" s="232"/>
      <c r="M75" s="232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111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>
      <c r="A76" s="213"/>
      <c r="B76" s="219"/>
      <c r="C76" s="265" t="s">
        <v>175</v>
      </c>
      <c r="D76" s="224"/>
      <c r="E76" s="229">
        <v>99</v>
      </c>
      <c r="F76" s="232"/>
      <c r="G76" s="232"/>
      <c r="H76" s="232"/>
      <c r="I76" s="232"/>
      <c r="J76" s="232"/>
      <c r="K76" s="232"/>
      <c r="L76" s="232"/>
      <c r="M76" s="232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111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13"/>
      <c r="B77" s="219"/>
      <c r="C77" s="265" t="s">
        <v>176</v>
      </c>
      <c r="D77" s="224"/>
      <c r="E77" s="229">
        <v>12</v>
      </c>
      <c r="F77" s="232"/>
      <c r="G77" s="232"/>
      <c r="H77" s="232"/>
      <c r="I77" s="232"/>
      <c r="J77" s="232"/>
      <c r="K77" s="232"/>
      <c r="L77" s="232"/>
      <c r="M77" s="232"/>
      <c r="N77" s="222"/>
      <c r="O77" s="222"/>
      <c r="P77" s="222"/>
      <c r="Q77" s="222"/>
      <c r="R77" s="222"/>
      <c r="S77" s="222"/>
      <c r="T77" s="223"/>
      <c r="U77" s="222"/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111</v>
      </c>
      <c r="AF77" s="212">
        <v>0</v>
      </c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13">
        <v>22</v>
      </c>
      <c r="B78" s="219" t="s">
        <v>179</v>
      </c>
      <c r="C78" s="264" t="s">
        <v>180</v>
      </c>
      <c r="D78" s="221" t="s">
        <v>108</v>
      </c>
      <c r="E78" s="228">
        <v>14.0562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22">
        <v>0</v>
      </c>
      <c r="O78" s="222">
        <f>ROUND(E78*N78,5)</f>
        <v>0</v>
      </c>
      <c r="P78" s="222">
        <v>0</v>
      </c>
      <c r="Q78" s="222">
        <f>ROUND(E78*P78,5)</f>
        <v>0</v>
      </c>
      <c r="R78" s="222"/>
      <c r="S78" s="222"/>
      <c r="T78" s="223">
        <v>0.65200000000000002</v>
      </c>
      <c r="U78" s="222">
        <f>ROUND(E78*T78,2)</f>
        <v>9.16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114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>
      <c r="A79" s="213"/>
      <c r="B79" s="219"/>
      <c r="C79" s="265" t="s">
        <v>181</v>
      </c>
      <c r="D79" s="224"/>
      <c r="E79" s="229">
        <v>14.0562</v>
      </c>
      <c r="F79" s="232"/>
      <c r="G79" s="232"/>
      <c r="H79" s="232"/>
      <c r="I79" s="232"/>
      <c r="J79" s="232"/>
      <c r="K79" s="232"/>
      <c r="L79" s="232"/>
      <c r="M79" s="232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111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>
      <c r="A80" s="213">
        <v>23</v>
      </c>
      <c r="B80" s="219" t="s">
        <v>182</v>
      </c>
      <c r="C80" s="264" t="s">
        <v>183</v>
      </c>
      <c r="D80" s="221" t="s">
        <v>108</v>
      </c>
      <c r="E80" s="228">
        <v>14.0562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1.0999999999999999E-2</v>
      </c>
      <c r="U80" s="222">
        <f>ROUND(E80*T80,2)</f>
        <v>0.15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114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13"/>
      <c r="B81" s="219"/>
      <c r="C81" s="265" t="s">
        <v>181</v>
      </c>
      <c r="D81" s="224"/>
      <c r="E81" s="229">
        <v>14.0562</v>
      </c>
      <c r="F81" s="232"/>
      <c r="G81" s="232"/>
      <c r="H81" s="232"/>
      <c r="I81" s="232"/>
      <c r="J81" s="232"/>
      <c r="K81" s="232"/>
      <c r="L81" s="232"/>
      <c r="M81" s="232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111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>
      <c r="A82" s="213">
        <v>24</v>
      </c>
      <c r="B82" s="219" t="s">
        <v>184</v>
      </c>
      <c r="C82" s="264" t="s">
        <v>185</v>
      </c>
      <c r="D82" s="221" t="s">
        <v>108</v>
      </c>
      <c r="E82" s="228">
        <v>84.337199999999896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0</v>
      </c>
      <c r="U82" s="222">
        <f>ROUND(E82*T82,2)</f>
        <v>0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109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13"/>
      <c r="B83" s="219"/>
      <c r="C83" s="265" t="s">
        <v>186</v>
      </c>
      <c r="D83" s="224"/>
      <c r="E83" s="229">
        <v>84.337199999999896</v>
      </c>
      <c r="F83" s="232"/>
      <c r="G83" s="232"/>
      <c r="H83" s="232"/>
      <c r="I83" s="232"/>
      <c r="J83" s="232"/>
      <c r="K83" s="232"/>
      <c r="L83" s="232"/>
      <c r="M83" s="232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111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>
      <c r="A84" s="213">
        <v>25</v>
      </c>
      <c r="B84" s="219" t="s">
        <v>127</v>
      </c>
      <c r="C84" s="264" t="s">
        <v>128</v>
      </c>
      <c r="D84" s="221" t="s">
        <v>129</v>
      </c>
      <c r="E84" s="228">
        <v>23.473853999999999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6.0000000000000001E-3</v>
      </c>
      <c r="U84" s="222">
        <f>ROUND(E84*T84,2)</f>
        <v>0.14000000000000001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114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>
      <c r="A85" s="213"/>
      <c r="B85" s="219"/>
      <c r="C85" s="265" t="s">
        <v>187</v>
      </c>
      <c r="D85" s="224"/>
      <c r="E85" s="229">
        <v>23.473853999999999</v>
      </c>
      <c r="F85" s="232"/>
      <c r="G85" s="232"/>
      <c r="H85" s="232"/>
      <c r="I85" s="232"/>
      <c r="J85" s="232"/>
      <c r="K85" s="232"/>
      <c r="L85" s="232"/>
      <c r="M85" s="232"/>
      <c r="N85" s="222"/>
      <c r="O85" s="222"/>
      <c r="P85" s="222"/>
      <c r="Q85" s="222"/>
      <c r="R85" s="222"/>
      <c r="S85" s="222"/>
      <c r="T85" s="223"/>
      <c r="U85" s="222"/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111</v>
      </c>
      <c r="AF85" s="212">
        <v>0</v>
      </c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>
      <c r="A86" s="213">
        <v>26</v>
      </c>
      <c r="B86" s="219" t="s">
        <v>132</v>
      </c>
      <c r="C86" s="264" t="s">
        <v>133</v>
      </c>
      <c r="D86" s="221" t="s">
        <v>129</v>
      </c>
      <c r="E86" s="228">
        <v>23.473853999999999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114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>
      <c r="A87" s="213"/>
      <c r="B87" s="219"/>
      <c r="C87" s="265" t="s">
        <v>187</v>
      </c>
      <c r="D87" s="224"/>
      <c r="E87" s="229">
        <v>23.473853999999999</v>
      </c>
      <c r="F87" s="232"/>
      <c r="G87" s="232"/>
      <c r="H87" s="232"/>
      <c r="I87" s="232"/>
      <c r="J87" s="232"/>
      <c r="K87" s="232"/>
      <c r="L87" s="232"/>
      <c r="M87" s="232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111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>
      <c r="A88" s="213">
        <v>27</v>
      </c>
      <c r="B88" s="219" t="s">
        <v>188</v>
      </c>
      <c r="C88" s="264" t="s">
        <v>189</v>
      </c>
      <c r="D88" s="221" t="s">
        <v>108</v>
      </c>
      <c r="E88" s="228">
        <v>77.308800000000005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0.20200000000000001</v>
      </c>
      <c r="U88" s="222">
        <f>ROUND(E88*T88,2)</f>
        <v>15.62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114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13"/>
      <c r="B89" s="219"/>
      <c r="C89" s="265" t="s">
        <v>190</v>
      </c>
      <c r="D89" s="224"/>
      <c r="E89" s="229">
        <v>37.108800000000002</v>
      </c>
      <c r="F89" s="232"/>
      <c r="G89" s="232"/>
      <c r="H89" s="232"/>
      <c r="I89" s="232"/>
      <c r="J89" s="232"/>
      <c r="K89" s="232"/>
      <c r="L89" s="232"/>
      <c r="M89" s="232"/>
      <c r="N89" s="222"/>
      <c r="O89" s="222"/>
      <c r="P89" s="222"/>
      <c r="Q89" s="222"/>
      <c r="R89" s="222"/>
      <c r="S89" s="222"/>
      <c r="T89" s="223"/>
      <c r="U89" s="222"/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111</v>
      </c>
      <c r="AF89" s="212">
        <v>0</v>
      </c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>
      <c r="A90" s="213"/>
      <c r="B90" s="219"/>
      <c r="C90" s="265" t="s">
        <v>191</v>
      </c>
      <c r="D90" s="224"/>
      <c r="E90" s="229">
        <v>30.6</v>
      </c>
      <c r="F90" s="232"/>
      <c r="G90" s="232"/>
      <c r="H90" s="232"/>
      <c r="I90" s="232"/>
      <c r="J90" s="232"/>
      <c r="K90" s="232"/>
      <c r="L90" s="232"/>
      <c r="M90" s="232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111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13"/>
      <c r="B91" s="219"/>
      <c r="C91" s="265" t="s">
        <v>192</v>
      </c>
      <c r="D91" s="224"/>
      <c r="E91" s="229">
        <v>9.6</v>
      </c>
      <c r="F91" s="232"/>
      <c r="G91" s="232"/>
      <c r="H91" s="232"/>
      <c r="I91" s="232"/>
      <c r="J91" s="232"/>
      <c r="K91" s="232"/>
      <c r="L91" s="232"/>
      <c r="M91" s="232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111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2.5" outlineLevel="1">
      <c r="A92" s="213">
        <v>28</v>
      </c>
      <c r="B92" s="219" t="s">
        <v>193</v>
      </c>
      <c r="C92" s="264" t="s">
        <v>194</v>
      </c>
      <c r="D92" s="221" t="s">
        <v>108</v>
      </c>
      <c r="E92" s="228">
        <v>16.079999999999998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22">
        <v>1.67</v>
      </c>
      <c r="O92" s="222">
        <f>ROUND(E92*N92,5)</f>
        <v>26.8536</v>
      </c>
      <c r="P92" s="222">
        <v>0</v>
      </c>
      <c r="Q92" s="222">
        <f>ROUND(E92*P92,5)</f>
        <v>0</v>
      </c>
      <c r="R92" s="222"/>
      <c r="S92" s="222"/>
      <c r="T92" s="223">
        <v>1.5980000000000001</v>
      </c>
      <c r="U92" s="222">
        <f>ROUND(E92*T92,2)</f>
        <v>25.7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109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13"/>
      <c r="B93" s="219"/>
      <c r="C93" s="265" t="s">
        <v>195</v>
      </c>
      <c r="D93" s="224"/>
      <c r="E93" s="229">
        <v>12.24</v>
      </c>
      <c r="F93" s="232"/>
      <c r="G93" s="232"/>
      <c r="H93" s="232"/>
      <c r="I93" s="232"/>
      <c r="J93" s="232"/>
      <c r="K93" s="232"/>
      <c r="L93" s="232"/>
      <c r="M93" s="232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111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>
      <c r="A94" s="213"/>
      <c r="B94" s="219"/>
      <c r="C94" s="265" t="s">
        <v>196</v>
      </c>
      <c r="D94" s="224"/>
      <c r="E94" s="229">
        <v>3.84</v>
      </c>
      <c r="F94" s="232"/>
      <c r="G94" s="232"/>
      <c r="H94" s="232"/>
      <c r="I94" s="232"/>
      <c r="J94" s="232"/>
      <c r="K94" s="232"/>
      <c r="L94" s="232"/>
      <c r="M94" s="232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111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13">
        <v>29</v>
      </c>
      <c r="B95" s="219" t="s">
        <v>197</v>
      </c>
      <c r="C95" s="264" t="s">
        <v>198</v>
      </c>
      <c r="D95" s="221" t="s">
        <v>139</v>
      </c>
      <c r="E95" s="228">
        <v>24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22">
        <v>8.6899999999999998E-3</v>
      </c>
      <c r="O95" s="222">
        <f>ROUND(E95*N95,5)</f>
        <v>0.20856</v>
      </c>
      <c r="P95" s="222">
        <v>0</v>
      </c>
      <c r="Q95" s="222">
        <f>ROUND(E95*P95,5)</f>
        <v>0</v>
      </c>
      <c r="R95" s="222"/>
      <c r="S95" s="222"/>
      <c r="T95" s="223">
        <v>3.7989999999999999</v>
      </c>
      <c r="U95" s="222">
        <f>ROUND(E95*T95,2)</f>
        <v>91.18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109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13"/>
      <c r="B96" s="219"/>
      <c r="C96" s="265" t="s">
        <v>199</v>
      </c>
      <c r="D96" s="224"/>
      <c r="E96" s="229">
        <v>24</v>
      </c>
      <c r="F96" s="232"/>
      <c r="G96" s="232"/>
      <c r="H96" s="232"/>
      <c r="I96" s="232"/>
      <c r="J96" s="232"/>
      <c r="K96" s="232"/>
      <c r="L96" s="232"/>
      <c r="M96" s="232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111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13">
        <v>30</v>
      </c>
      <c r="B97" s="219" t="s">
        <v>200</v>
      </c>
      <c r="C97" s="264" t="s">
        <v>201</v>
      </c>
      <c r="D97" s="221" t="s">
        <v>172</v>
      </c>
      <c r="E97" s="228">
        <v>2055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22">
        <v>0</v>
      </c>
      <c r="O97" s="222">
        <f>ROUND(E97*N97,5)</f>
        <v>0</v>
      </c>
      <c r="P97" s="222">
        <v>0.22</v>
      </c>
      <c r="Q97" s="222">
        <f>ROUND(E97*P97,5)</f>
        <v>452.1</v>
      </c>
      <c r="R97" s="222"/>
      <c r="S97" s="222"/>
      <c r="T97" s="223">
        <v>7.0499999999999993E-2</v>
      </c>
      <c r="U97" s="222">
        <f>ROUND(E97*T97,2)</f>
        <v>144.88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114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13"/>
      <c r="B98" s="219"/>
      <c r="C98" s="265" t="s">
        <v>202</v>
      </c>
      <c r="D98" s="224"/>
      <c r="E98" s="229">
        <v>2055</v>
      </c>
      <c r="F98" s="232"/>
      <c r="G98" s="232"/>
      <c r="H98" s="232"/>
      <c r="I98" s="232"/>
      <c r="J98" s="232"/>
      <c r="K98" s="232"/>
      <c r="L98" s="232"/>
      <c r="M98" s="232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111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13">
        <v>31</v>
      </c>
      <c r="B99" s="219" t="s">
        <v>145</v>
      </c>
      <c r="C99" s="264" t="s">
        <v>146</v>
      </c>
      <c r="D99" s="221" t="s">
        <v>129</v>
      </c>
      <c r="E99" s="228">
        <v>452.1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22">
        <v>0</v>
      </c>
      <c r="O99" s="222">
        <f>ROUND(E99*N99,5)</f>
        <v>0</v>
      </c>
      <c r="P99" s="222">
        <v>0</v>
      </c>
      <c r="Q99" s="222">
        <f>ROUND(E99*P99,5)</f>
        <v>0</v>
      </c>
      <c r="R99" s="222"/>
      <c r="S99" s="222"/>
      <c r="T99" s="223">
        <v>9.9000000000000005E-2</v>
      </c>
      <c r="U99" s="222">
        <f>ROUND(E99*T99,2)</f>
        <v>44.76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114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13"/>
      <c r="B100" s="219"/>
      <c r="C100" s="265" t="s">
        <v>203</v>
      </c>
      <c r="D100" s="224"/>
      <c r="E100" s="229">
        <v>452.1</v>
      </c>
      <c r="F100" s="232"/>
      <c r="G100" s="232"/>
      <c r="H100" s="232"/>
      <c r="I100" s="232"/>
      <c r="J100" s="232"/>
      <c r="K100" s="232"/>
      <c r="L100" s="232"/>
      <c r="M100" s="232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111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>
      <c r="A101" s="213">
        <v>32</v>
      </c>
      <c r="B101" s="219" t="s">
        <v>204</v>
      </c>
      <c r="C101" s="264" t="s">
        <v>205</v>
      </c>
      <c r="D101" s="221" t="s">
        <v>129</v>
      </c>
      <c r="E101" s="228">
        <v>452.1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22">
        <v>0</v>
      </c>
      <c r="O101" s="222">
        <f>ROUND(E101*N101,5)</f>
        <v>0</v>
      </c>
      <c r="P101" s="222">
        <v>0</v>
      </c>
      <c r="Q101" s="222">
        <f>ROUND(E101*P101,5)</f>
        <v>0</v>
      </c>
      <c r="R101" s="222"/>
      <c r="S101" s="222"/>
      <c r="T101" s="223">
        <v>0.01</v>
      </c>
      <c r="U101" s="222">
        <f>ROUND(E101*T101,2)</f>
        <v>4.5199999999999996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114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13"/>
      <c r="B102" s="219"/>
      <c r="C102" s="265" t="s">
        <v>203</v>
      </c>
      <c r="D102" s="224"/>
      <c r="E102" s="229">
        <v>452.1</v>
      </c>
      <c r="F102" s="232"/>
      <c r="G102" s="232"/>
      <c r="H102" s="232"/>
      <c r="I102" s="232"/>
      <c r="J102" s="232"/>
      <c r="K102" s="232"/>
      <c r="L102" s="232"/>
      <c r="M102" s="232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111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13">
        <v>33</v>
      </c>
      <c r="B103" s="219" t="s">
        <v>127</v>
      </c>
      <c r="C103" s="264" t="s">
        <v>128</v>
      </c>
      <c r="D103" s="221" t="s">
        <v>129</v>
      </c>
      <c r="E103" s="228">
        <v>452.1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22">
        <v>0</v>
      </c>
      <c r="O103" s="222">
        <f>ROUND(E103*N103,5)</f>
        <v>0</v>
      </c>
      <c r="P103" s="222">
        <v>0</v>
      </c>
      <c r="Q103" s="222">
        <f>ROUND(E103*P103,5)</f>
        <v>0</v>
      </c>
      <c r="R103" s="222"/>
      <c r="S103" s="222"/>
      <c r="T103" s="223">
        <v>6.0000000000000001E-3</v>
      </c>
      <c r="U103" s="222">
        <f>ROUND(E103*T103,2)</f>
        <v>2.71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114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>
      <c r="A104" s="213"/>
      <c r="B104" s="219"/>
      <c r="C104" s="265" t="s">
        <v>203</v>
      </c>
      <c r="D104" s="224"/>
      <c r="E104" s="229">
        <v>452.1</v>
      </c>
      <c r="F104" s="232"/>
      <c r="G104" s="232"/>
      <c r="H104" s="232"/>
      <c r="I104" s="232"/>
      <c r="J104" s="232"/>
      <c r="K104" s="232"/>
      <c r="L104" s="232"/>
      <c r="M104" s="232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111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>
      <c r="A105" s="214" t="s">
        <v>104</v>
      </c>
      <c r="B105" s="220" t="s">
        <v>61</v>
      </c>
      <c r="C105" s="266" t="s">
        <v>62</v>
      </c>
      <c r="D105" s="225"/>
      <c r="E105" s="230"/>
      <c r="F105" s="233"/>
      <c r="G105" s="233">
        <f>SUMIF(AE106:AE109,"&lt;&gt;NOR",G106:G109)</f>
        <v>0</v>
      </c>
      <c r="H105" s="233"/>
      <c r="I105" s="233">
        <f>SUM(I106:I109)</f>
        <v>0</v>
      </c>
      <c r="J105" s="233"/>
      <c r="K105" s="233">
        <f>SUM(K106:K109)</f>
        <v>0</v>
      </c>
      <c r="L105" s="233"/>
      <c r="M105" s="233">
        <f>SUM(M106:M109)</f>
        <v>0</v>
      </c>
      <c r="N105" s="226"/>
      <c r="O105" s="226">
        <f>SUM(O106:O109)</f>
        <v>243.72113000000002</v>
      </c>
      <c r="P105" s="226"/>
      <c r="Q105" s="226">
        <f>SUM(Q106:Q109)</f>
        <v>0</v>
      </c>
      <c r="R105" s="226"/>
      <c r="S105" s="226"/>
      <c r="T105" s="227"/>
      <c r="U105" s="226">
        <f>SUM(U106:U109)</f>
        <v>437.74</v>
      </c>
      <c r="AE105" t="s">
        <v>105</v>
      </c>
    </row>
    <row r="106" spans="1:60" ht="22.5" outlineLevel="1">
      <c r="A106" s="213">
        <v>34</v>
      </c>
      <c r="B106" s="219" t="s">
        <v>206</v>
      </c>
      <c r="C106" s="264" t="s">
        <v>207</v>
      </c>
      <c r="D106" s="221" t="s">
        <v>139</v>
      </c>
      <c r="E106" s="228">
        <v>555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22">
        <v>0.43683</v>
      </c>
      <c r="O106" s="222">
        <f>ROUND(E106*N106,5)</f>
        <v>242.44065000000001</v>
      </c>
      <c r="P106" s="222">
        <v>0</v>
      </c>
      <c r="Q106" s="222">
        <f>ROUND(E106*P106,5)</f>
        <v>0</v>
      </c>
      <c r="R106" s="222"/>
      <c r="S106" s="222"/>
      <c r="T106" s="223">
        <v>0.78512999999999999</v>
      </c>
      <c r="U106" s="222">
        <f>ROUND(E106*T106,2)</f>
        <v>435.75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109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13"/>
      <c r="B107" s="219"/>
      <c r="C107" s="265" t="s">
        <v>208</v>
      </c>
      <c r="D107" s="224"/>
      <c r="E107" s="229">
        <v>555</v>
      </c>
      <c r="F107" s="232"/>
      <c r="G107" s="232"/>
      <c r="H107" s="232"/>
      <c r="I107" s="232"/>
      <c r="J107" s="232"/>
      <c r="K107" s="232"/>
      <c r="L107" s="232"/>
      <c r="M107" s="232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111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>
      <c r="A108" s="213">
        <v>35</v>
      </c>
      <c r="B108" s="219" t="s">
        <v>209</v>
      </c>
      <c r="C108" s="264" t="s">
        <v>210</v>
      </c>
      <c r="D108" s="221" t="s">
        <v>108</v>
      </c>
      <c r="E108" s="228">
        <v>0.40799999999999997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22">
        <v>3.13842</v>
      </c>
      <c r="O108" s="222">
        <f>ROUND(E108*N108,5)</f>
        <v>1.2804800000000001</v>
      </c>
      <c r="P108" s="222">
        <v>0</v>
      </c>
      <c r="Q108" s="222">
        <f>ROUND(E108*P108,5)</f>
        <v>0</v>
      </c>
      <c r="R108" s="222"/>
      <c r="S108" s="222"/>
      <c r="T108" s="223">
        <v>4.8836899999999996</v>
      </c>
      <c r="U108" s="222">
        <f>ROUND(E108*T108,2)</f>
        <v>1.99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109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13"/>
      <c r="B109" s="219"/>
      <c r="C109" s="265" t="s">
        <v>211</v>
      </c>
      <c r="D109" s="224"/>
      <c r="E109" s="229">
        <v>0.40799999999999997</v>
      </c>
      <c r="F109" s="232"/>
      <c r="G109" s="232"/>
      <c r="H109" s="232"/>
      <c r="I109" s="232"/>
      <c r="J109" s="232"/>
      <c r="K109" s="232"/>
      <c r="L109" s="232"/>
      <c r="M109" s="232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111</v>
      </c>
      <c r="AF109" s="212">
        <v>0</v>
      </c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>
      <c r="A110" s="214" t="s">
        <v>104</v>
      </c>
      <c r="B110" s="220" t="s">
        <v>63</v>
      </c>
      <c r="C110" s="266" t="s">
        <v>64</v>
      </c>
      <c r="D110" s="225"/>
      <c r="E110" s="230"/>
      <c r="F110" s="233"/>
      <c r="G110" s="233">
        <f>SUMIF(AE111:AE112,"&lt;&gt;NOR",G111:G112)</f>
        <v>0</v>
      </c>
      <c r="H110" s="233"/>
      <c r="I110" s="233">
        <f>SUM(I111:I112)</f>
        <v>0</v>
      </c>
      <c r="J110" s="233"/>
      <c r="K110" s="233">
        <f>SUM(K111:K112)</f>
        <v>0</v>
      </c>
      <c r="L110" s="233"/>
      <c r="M110" s="233">
        <f>SUM(M111:M112)</f>
        <v>0</v>
      </c>
      <c r="N110" s="226"/>
      <c r="O110" s="226">
        <f>SUM(O111:O112)</f>
        <v>1.88117</v>
      </c>
      <c r="P110" s="226"/>
      <c r="Q110" s="226">
        <f>SUM(Q111:Q112)</f>
        <v>0</v>
      </c>
      <c r="R110" s="226"/>
      <c r="S110" s="226"/>
      <c r="T110" s="227"/>
      <c r="U110" s="226">
        <f>SUM(U111:U112)</f>
        <v>9.69</v>
      </c>
      <c r="AE110" t="s">
        <v>105</v>
      </c>
    </row>
    <row r="111" spans="1:60" ht="22.5" outlineLevel="1">
      <c r="A111" s="213">
        <v>36</v>
      </c>
      <c r="B111" s="219" t="s">
        <v>212</v>
      </c>
      <c r="C111" s="264" t="s">
        <v>213</v>
      </c>
      <c r="D111" s="221" t="s">
        <v>172</v>
      </c>
      <c r="E111" s="228">
        <v>3.06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22">
        <v>0.61475999999999997</v>
      </c>
      <c r="O111" s="222">
        <f>ROUND(E111*N111,5)</f>
        <v>1.88117</v>
      </c>
      <c r="P111" s="222">
        <v>0</v>
      </c>
      <c r="Q111" s="222">
        <f>ROUND(E111*P111,5)</f>
        <v>0</v>
      </c>
      <c r="R111" s="222"/>
      <c r="S111" s="222"/>
      <c r="T111" s="223">
        <v>3.1654599999999999</v>
      </c>
      <c r="U111" s="222">
        <f>ROUND(E111*T111,2)</f>
        <v>9.69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109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13"/>
      <c r="B112" s="219"/>
      <c r="C112" s="265" t="s">
        <v>214</v>
      </c>
      <c r="D112" s="224"/>
      <c r="E112" s="229">
        <v>3.06</v>
      </c>
      <c r="F112" s="232"/>
      <c r="G112" s="232"/>
      <c r="H112" s="232"/>
      <c r="I112" s="232"/>
      <c r="J112" s="232"/>
      <c r="K112" s="232"/>
      <c r="L112" s="232"/>
      <c r="M112" s="232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111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>
      <c r="A113" s="214" t="s">
        <v>104</v>
      </c>
      <c r="B113" s="220" t="s">
        <v>65</v>
      </c>
      <c r="C113" s="266" t="s">
        <v>66</v>
      </c>
      <c r="D113" s="225"/>
      <c r="E113" s="230"/>
      <c r="F113" s="233"/>
      <c r="G113" s="233">
        <f>SUMIF(AE114:AE121,"&lt;&gt;NOR",G114:G121)</f>
        <v>0</v>
      </c>
      <c r="H113" s="233"/>
      <c r="I113" s="233">
        <f>SUM(I114:I121)</f>
        <v>0</v>
      </c>
      <c r="J113" s="233"/>
      <c r="K113" s="233">
        <f>SUM(K114:K121)</f>
        <v>0</v>
      </c>
      <c r="L113" s="233"/>
      <c r="M113" s="233">
        <f>SUM(M114:M121)</f>
        <v>0</v>
      </c>
      <c r="N113" s="226"/>
      <c r="O113" s="226">
        <f>SUM(O114:O121)</f>
        <v>13.418670000000001</v>
      </c>
      <c r="P113" s="226"/>
      <c r="Q113" s="226">
        <f>SUM(Q114:Q121)</f>
        <v>0</v>
      </c>
      <c r="R113" s="226"/>
      <c r="S113" s="226"/>
      <c r="T113" s="227"/>
      <c r="U113" s="226">
        <f>SUM(U114:U121)</f>
        <v>10.98</v>
      </c>
      <c r="AE113" t="s">
        <v>105</v>
      </c>
    </row>
    <row r="114" spans="1:60" outlineLevel="1">
      <c r="A114" s="213">
        <v>37</v>
      </c>
      <c r="B114" s="219" t="s">
        <v>215</v>
      </c>
      <c r="C114" s="264" t="s">
        <v>216</v>
      </c>
      <c r="D114" s="221" t="s">
        <v>108</v>
      </c>
      <c r="E114" s="228">
        <v>5.3449999999999998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22">
        <v>1.8907700000000001</v>
      </c>
      <c r="O114" s="222">
        <f>ROUND(E114*N114,5)</f>
        <v>10.106170000000001</v>
      </c>
      <c r="P114" s="222">
        <v>0</v>
      </c>
      <c r="Q114" s="222">
        <f>ROUND(E114*P114,5)</f>
        <v>0</v>
      </c>
      <c r="R114" s="222"/>
      <c r="S114" s="222"/>
      <c r="T114" s="223">
        <v>1.6950000000000001</v>
      </c>
      <c r="U114" s="222">
        <f>ROUND(E114*T114,2)</f>
        <v>9.06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114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13"/>
      <c r="B115" s="219"/>
      <c r="C115" s="265" t="s">
        <v>217</v>
      </c>
      <c r="D115" s="224"/>
      <c r="E115" s="229">
        <v>3.06</v>
      </c>
      <c r="F115" s="232"/>
      <c r="G115" s="232"/>
      <c r="H115" s="232"/>
      <c r="I115" s="232"/>
      <c r="J115" s="232"/>
      <c r="K115" s="232"/>
      <c r="L115" s="232"/>
      <c r="M115" s="232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111</v>
      </c>
      <c r="AF115" s="212">
        <v>0</v>
      </c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>
      <c r="A116" s="213"/>
      <c r="B116" s="219"/>
      <c r="C116" s="265" t="s">
        <v>218</v>
      </c>
      <c r="D116" s="224"/>
      <c r="E116" s="229">
        <v>0.96</v>
      </c>
      <c r="F116" s="232"/>
      <c r="G116" s="232"/>
      <c r="H116" s="232"/>
      <c r="I116" s="232"/>
      <c r="J116" s="232"/>
      <c r="K116" s="232"/>
      <c r="L116" s="232"/>
      <c r="M116" s="232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111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>
      <c r="A117" s="213"/>
      <c r="B117" s="219"/>
      <c r="C117" s="265" t="s">
        <v>219</v>
      </c>
      <c r="D117" s="224"/>
      <c r="E117" s="229">
        <v>1.1000000000000001</v>
      </c>
      <c r="F117" s="232"/>
      <c r="G117" s="232"/>
      <c r="H117" s="232"/>
      <c r="I117" s="232"/>
      <c r="J117" s="232"/>
      <c r="K117" s="232"/>
      <c r="L117" s="232"/>
      <c r="M117" s="232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111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>
      <c r="A118" s="213"/>
      <c r="B118" s="219"/>
      <c r="C118" s="265" t="s">
        <v>220</v>
      </c>
      <c r="D118" s="224"/>
      <c r="E118" s="229">
        <v>0.22500000000000001</v>
      </c>
      <c r="F118" s="232"/>
      <c r="G118" s="232"/>
      <c r="H118" s="232"/>
      <c r="I118" s="232"/>
      <c r="J118" s="232"/>
      <c r="K118" s="232"/>
      <c r="L118" s="232"/>
      <c r="M118" s="232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111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>
      <c r="A119" s="213">
        <v>38</v>
      </c>
      <c r="B119" s="219" t="s">
        <v>221</v>
      </c>
      <c r="C119" s="264" t="s">
        <v>222</v>
      </c>
      <c r="D119" s="221" t="s">
        <v>108</v>
      </c>
      <c r="E119" s="228">
        <v>1.325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22">
        <v>2.5</v>
      </c>
      <c r="O119" s="222">
        <f>ROUND(E119*N119,5)</f>
        <v>3.3125</v>
      </c>
      <c r="P119" s="222">
        <v>0</v>
      </c>
      <c r="Q119" s="222">
        <f>ROUND(E119*P119,5)</f>
        <v>0</v>
      </c>
      <c r="R119" s="222"/>
      <c r="S119" s="222"/>
      <c r="T119" s="223">
        <v>1.4490000000000001</v>
      </c>
      <c r="U119" s="222">
        <f>ROUND(E119*T119,2)</f>
        <v>1.92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114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>
      <c r="A120" s="213"/>
      <c r="B120" s="219"/>
      <c r="C120" s="265" t="s">
        <v>219</v>
      </c>
      <c r="D120" s="224"/>
      <c r="E120" s="229">
        <v>1.1000000000000001</v>
      </c>
      <c r="F120" s="232"/>
      <c r="G120" s="232"/>
      <c r="H120" s="232"/>
      <c r="I120" s="232"/>
      <c r="J120" s="232"/>
      <c r="K120" s="232"/>
      <c r="L120" s="232"/>
      <c r="M120" s="232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111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>
      <c r="A121" s="213"/>
      <c r="B121" s="219"/>
      <c r="C121" s="265" t="s">
        <v>220</v>
      </c>
      <c r="D121" s="224"/>
      <c r="E121" s="229">
        <v>0.22500000000000001</v>
      </c>
      <c r="F121" s="232"/>
      <c r="G121" s="232"/>
      <c r="H121" s="232"/>
      <c r="I121" s="232"/>
      <c r="J121" s="232"/>
      <c r="K121" s="232"/>
      <c r="L121" s="232"/>
      <c r="M121" s="232"/>
      <c r="N121" s="222"/>
      <c r="O121" s="222"/>
      <c r="P121" s="222"/>
      <c r="Q121" s="222"/>
      <c r="R121" s="222"/>
      <c r="S121" s="222"/>
      <c r="T121" s="223"/>
      <c r="U121" s="22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111</v>
      </c>
      <c r="AF121" s="212">
        <v>0</v>
      </c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>
      <c r="A122" s="214" t="s">
        <v>104</v>
      </c>
      <c r="B122" s="220" t="s">
        <v>67</v>
      </c>
      <c r="C122" s="266" t="s">
        <v>68</v>
      </c>
      <c r="D122" s="225"/>
      <c r="E122" s="230"/>
      <c r="F122" s="233"/>
      <c r="G122" s="233">
        <f>SUMIF(AE123:AE157,"&lt;&gt;NOR",G123:G157)</f>
        <v>0</v>
      </c>
      <c r="H122" s="233"/>
      <c r="I122" s="233">
        <f>SUM(I123:I157)</f>
        <v>0</v>
      </c>
      <c r="J122" s="233"/>
      <c r="K122" s="233">
        <f>SUM(K123:K157)</f>
        <v>0</v>
      </c>
      <c r="L122" s="233"/>
      <c r="M122" s="233">
        <f>SUM(M123:M157)</f>
        <v>0</v>
      </c>
      <c r="N122" s="226"/>
      <c r="O122" s="226">
        <f>SUM(O123:O157)</f>
        <v>762.43088</v>
      </c>
      <c r="P122" s="226"/>
      <c r="Q122" s="226">
        <f>SUM(Q123:Q157)</f>
        <v>4.2240000000000002</v>
      </c>
      <c r="R122" s="226"/>
      <c r="S122" s="226"/>
      <c r="T122" s="227"/>
      <c r="U122" s="226">
        <f>SUM(U123:U157)</f>
        <v>370.39</v>
      </c>
      <c r="AE122" t="s">
        <v>105</v>
      </c>
    </row>
    <row r="123" spans="1:60" ht="22.5" outlineLevel="1">
      <c r="A123" s="213">
        <v>39</v>
      </c>
      <c r="B123" s="219" t="s">
        <v>223</v>
      </c>
      <c r="C123" s="264" t="s">
        <v>224</v>
      </c>
      <c r="D123" s="221" t="s">
        <v>172</v>
      </c>
      <c r="E123" s="228">
        <v>317.435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22">
        <v>0.2205</v>
      </c>
      <c r="O123" s="222">
        <f>ROUND(E123*N123,5)</f>
        <v>69.994420000000005</v>
      </c>
      <c r="P123" s="222">
        <v>0</v>
      </c>
      <c r="Q123" s="222">
        <f>ROUND(E123*P123,5)</f>
        <v>0</v>
      </c>
      <c r="R123" s="222"/>
      <c r="S123" s="222"/>
      <c r="T123" s="223">
        <v>2.3E-2</v>
      </c>
      <c r="U123" s="222">
        <f>ROUND(E123*T123,2)</f>
        <v>7.3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114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13"/>
      <c r="B124" s="219"/>
      <c r="C124" s="265" t="s">
        <v>225</v>
      </c>
      <c r="D124" s="224"/>
      <c r="E124" s="229">
        <v>17</v>
      </c>
      <c r="F124" s="232"/>
      <c r="G124" s="232"/>
      <c r="H124" s="232"/>
      <c r="I124" s="232"/>
      <c r="J124" s="232"/>
      <c r="K124" s="232"/>
      <c r="L124" s="232"/>
      <c r="M124" s="232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111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>
      <c r="A125" s="213"/>
      <c r="B125" s="219"/>
      <c r="C125" s="265" t="s">
        <v>226</v>
      </c>
      <c r="D125" s="224"/>
      <c r="E125" s="229">
        <v>80.400000000000006</v>
      </c>
      <c r="F125" s="232"/>
      <c r="G125" s="232"/>
      <c r="H125" s="232"/>
      <c r="I125" s="232"/>
      <c r="J125" s="232"/>
      <c r="K125" s="232"/>
      <c r="L125" s="232"/>
      <c r="M125" s="232"/>
      <c r="N125" s="222"/>
      <c r="O125" s="222"/>
      <c r="P125" s="222"/>
      <c r="Q125" s="222"/>
      <c r="R125" s="222"/>
      <c r="S125" s="222"/>
      <c r="T125" s="223"/>
      <c r="U125" s="22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111</v>
      </c>
      <c r="AF125" s="212">
        <v>0</v>
      </c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>
      <c r="A126" s="213"/>
      <c r="B126" s="219"/>
      <c r="C126" s="265" t="s">
        <v>227</v>
      </c>
      <c r="D126" s="224"/>
      <c r="E126" s="229">
        <v>24.75</v>
      </c>
      <c r="F126" s="232"/>
      <c r="G126" s="232"/>
      <c r="H126" s="232"/>
      <c r="I126" s="232"/>
      <c r="J126" s="232"/>
      <c r="K126" s="232"/>
      <c r="L126" s="232"/>
      <c r="M126" s="232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111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>
      <c r="A127" s="213"/>
      <c r="B127" s="219"/>
      <c r="C127" s="265" t="s">
        <v>228</v>
      </c>
      <c r="D127" s="224"/>
      <c r="E127" s="229">
        <v>193.285</v>
      </c>
      <c r="F127" s="232"/>
      <c r="G127" s="232"/>
      <c r="H127" s="232"/>
      <c r="I127" s="232"/>
      <c r="J127" s="232"/>
      <c r="K127" s="232"/>
      <c r="L127" s="232"/>
      <c r="M127" s="232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111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>
      <c r="A128" s="213"/>
      <c r="B128" s="219"/>
      <c r="C128" s="265" t="s">
        <v>229</v>
      </c>
      <c r="D128" s="224"/>
      <c r="E128" s="229">
        <v>2</v>
      </c>
      <c r="F128" s="232"/>
      <c r="G128" s="232"/>
      <c r="H128" s="232"/>
      <c r="I128" s="232"/>
      <c r="J128" s="232"/>
      <c r="K128" s="232"/>
      <c r="L128" s="232"/>
      <c r="M128" s="232"/>
      <c r="N128" s="222"/>
      <c r="O128" s="222"/>
      <c r="P128" s="222"/>
      <c r="Q128" s="222"/>
      <c r="R128" s="222"/>
      <c r="S128" s="222"/>
      <c r="T128" s="223"/>
      <c r="U128" s="22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111</v>
      </c>
      <c r="AF128" s="212">
        <v>0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>
      <c r="A129" s="213">
        <v>40</v>
      </c>
      <c r="B129" s="219" t="s">
        <v>230</v>
      </c>
      <c r="C129" s="264" t="s">
        <v>231</v>
      </c>
      <c r="D129" s="221" t="s">
        <v>172</v>
      </c>
      <c r="E129" s="228">
        <v>315.435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22">
        <v>0.1012</v>
      </c>
      <c r="O129" s="222">
        <f>ROUND(E129*N129,5)</f>
        <v>31.92202</v>
      </c>
      <c r="P129" s="222">
        <v>0</v>
      </c>
      <c r="Q129" s="222">
        <f>ROUND(E129*P129,5)</f>
        <v>0</v>
      </c>
      <c r="R129" s="222"/>
      <c r="S129" s="222"/>
      <c r="T129" s="223">
        <v>2.4E-2</v>
      </c>
      <c r="U129" s="222">
        <f>ROUND(E129*T129,2)</f>
        <v>7.57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114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13"/>
      <c r="B130" s="219"/>
      <c r="C130" s="265" t="s">
        <v>225</v>
      </c>
      <c r="D130" s="224"/>
      <c r="E130" s="229">
        <v>17</v>
      </c>
      <c r="F130" s="232"/>
      <c r="G130" s="232"/>
      <c r="H130" s="232"/>
      <c r="I130" s="232"/>
      <c r="J130" s="232"/>
      <c r="K130" s="232"/>
      <c r="L130" s="232"/>
      <c r="M130" s="232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111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13"/>
      <c r="B131" s="219"/>
      <c r="C131" s="265" t="s">
        <v>226</v>
      </c>
      <c r="D131" s="224"/>
      <c r="E131" s="229">
        <v>80.400000000000006</v>
      </c>
      <c r="F131" s="232"/>
      <c r="G131" s="232"/>
      <c r="H131" s="232"/>
      <c r="I131" s="232"/>
      <c r="J131" s="232"/>
      <c r="K131" s="232"/>
      <c r="L131" s="232"/>
      <c r="M131" s="232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111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13"/>
      <c r="B132" s="219"/>
      <c r="C132" s="265" t="s">
        <v>227</v>
      </c>
      <c r="D132" s="224"/>
      <c r="E132" s="229">
        <v>24.75</v>
      </c>
      <c r="F132" s="232"/>
      <c r="G132" s="232"/>
      <c r="H132" s="232"/>
      <c r="I132" s="232"/>
      <c r="J132" s="232"/>
      <c r="K132" s="232"/>
      <c r="L132" s="232"/>
      <c r="M132" s="232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111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>
      <c r="A133" s="213"/>
      <c r="B133" s="219"/>
      <c r="C133" s="265" t="s">
        <v>228</v>
      </c>
      <c r="D133" s="224"/>
      <c r="E133" s="229">
        <v>193.285</v>
      </c>
      <c r="F133" s="232"/>
      <c r="G133" s="232"/>
      <c r="H133" s="232"/>
      <c r="I133" s="232"/>
      <c r="J133" s="232"/>
      <c r="K133" s="232"/>
      <c r="L133" s="232"/>
      <c r="M133" s="232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111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>
      <c r="A134" s="213">
        <v>41</v>
      </c>
      <c r="B134" s="219" t="s">
        <v>232</v>
      </c>
      <c r="C134" s="264" t="s">
        <v>233</v>
      </c>
      <c r="D134" s="221" t="s">
        <v>172</v>
      </c>
      <c r="E134" s="228">
        <v>315.435</v>
      </c>
      <c r="F134" s="231"/>
      <c r="G134" s="232">
        <f>ROUND(E134*F134,2)</f>
        <v>0</v>
      </c>
      <c r="H134" s="231"/>
      <c r="I134" s="232">
        <f>ROUND(E134*H134,2)</f>
        <v>0</v>
      </c>
      <c r="J134" s="231"/>
      <c r="K134" s="232">
        <f>ROUND(E134*J134,2)</f>
        <v>0</v>
      </c>
      <c r="L134" s="232">
        <v>21</v>
      </c>
      <c r="M134" s="232">
        <f>G134*(1+L134/100)</f>
        <v>0</v>
      </c>
      <c r="N134" s="222">
        <v>0.36834</v>
      </c>
      <c r="O134" s="222">
        <f>ROUND(E134*N134,5)</f>
        <v>116.18733</v>
      </c>
      <c r="P134" s="222">
        <v>0</v>
      </c>
      <c r="Q134" s="222">
        <f>ROUND(E134*P134,5)</f>
        <v>0</v>
      </c>
      <c r="R134" s="222"/>
      <c r="S134" s="222"/>
      <c r="T134" s="223">
        <v>5.5E-2</v>
      </c>
      <c r="U134" s="222">
        <f>ROUND(E134*T134,2)</f>
        <v>17.350000000000001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114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13"/>
      <c r="B135" s="219"/>
      <c r="C135" s="265" t="s">
        <v>225</v>
      </c>
      <c r="D135" s="224"/>
      <c r="E135" s="229">
        <v>17</v>
      </c>
      <c r="F135" s="232"/>
      <c r="G135" s="232"/>
      <c r="H135" s="232"/>
      <c r="I135" s="232"/>
      <c r="J135" s="232"/>
      <c r="K135" s="232"/>
      <c r="L135" s="232"/>
      <c r="M135" s="232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111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>
      <c r="A136" s="213"/>
      <c r="B136" s="219"/>
      <c r="C136" s="265" t="s">
        <v>226</v>
      </c>
      <c r="D136" s="224"/>
      <c r="E136" s="229">
        <v>80.400000000000006</v>
      </c>
      <c r="F136" s="232"/>
      <c r="G136" s="232"/>
      <c r="H136" s="232"/>
      <c r="I136" s="232"/>
      <c r="J136" s="232"/>
      <c r="K136" s="232"/>
      <c r="L136" s="232"/>
      <c r="M136" s="232"/>
      <c r="N136" s="222"/>
      <c r="O136" s="222"/>
      <c r="P136" s="222"/>
      <c r="Q136" s="222"/>
      <c r="R136" s="222"/>
      <c r="S136" s="222"/>
      <c r="T136" s="223"/>
      <c r="U136" s="22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111</v>
      </c>
      <c r="AF136" s="212">
        <v>0</v>
      </c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>
      <c r="A137" s="213"/>
      <c r="B137" s="219"/>
      <c r="C137" s="265" t="s">
        <v>227</v>
      </c>
      <c r="D137" s="224"/>
      <c r="E137" s="229">
        <v>24.75</v>
      </c>
      <c r="F137" s="232"/>
      <c r="G137" s="232"/>
      <c r="H137" s="232"/>
      <c r="I137" s="232"/>
      <c r="J137" s="232"/>
      <c r="K137" s="232"/>
      <c r="L137" s="232"/>
      <c r="M137" s="232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111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>
      <c r="A138" s="213"/>
      <c r="B138" s="219"/>
      <c r="C138" s="265" t="s">
        <v>228</v>
      </c>
      <c r="D138" s="224"/>
      <c r="E138" s="229">
        <v>193.285</v>
      </c>
      <c r="F138" s="232"/>
      <c r="G138" s="232"/>
      <c r="H138" s="232"/>
      <c r="I138" s="232"/>
      <c r="J138" s="232"/>
      <c r="K138" s="232"/>
      <c r="L138" s="232"/>
      <c r="M138" s="232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111</v>
      </c>
      <c r="AF138" s="212">
        <v>0</v>
      </c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>
      <c r="A139" s="213">
        <v>42</v>
      </c>
      <c r="B139" s="219" t="s">
        <v>234</v>
      </c>
      <c r="C139" s="264" t="s">
        <v>235</v>
      </c>
      <c r="D139" s="221" t="s">
        <v>172</v>
      </c>
      <c r="E139" s="228">
        <v>2052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22">
        <v>0.12966</v>
      </c>
      <c r="O139" s="222">
        <f>ROUND(E139*N139,5)</f>
        <v>266.06232</v>
      </c>
      <c r="P139" s="222">
        <v>0</v>
      </c>
      <c r="Q139" s="222">
        <f>ROUND(E139*P139,5)</f>
        <v>0</v>
      </c>
      <c r="R139" s="222"/>
      <c r="S139" s="222"/>
      <c r="T139" s="223">
        <v>7.1999999999999995E-2</v>
      </c>
      <c r="U139" s="222">
        <f>ROUND(E139*T139,2)</f>
        <v>147.74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114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>
      <c r="A140" s="213"/>
      <c r="B140" s="219"/>
      <c r="C140" s="265" t="s">
        <v>236</v>
      </c>
      <c r="D140" s="224"/>
      <c r="E140" s="229">
        <v>2052</v>
      </c>
      <c r="F140" s="232"/>
      <c r="G140" s="232"/>
      <c r="H140" s="232"/>
      <c r="I140" s="232"/>
      <c r="J140" s="232"/>
      <c r="K140" s="232"/>
      <c r="L140" s="232"/>
      <c r="M140" s="232"/>
      <c r="N140" s="222"/>
      <c r="O140" s="222"/>
      <c r="P140" s="222"/>
      <c r="Q140" s="222"/>
      <c r="R140" s="222"/>
      <c r="S140" s="222"/>
      <c r="T140" s="223"/>
      <c r="U140" s="22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111</v>
      </c>
      <c r="AF140" s="212">
        <v>0</v>
      </c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13">
        <v>43</v>
      </c>
      <c r="B141" s="219" t="s">
        <v>237</v>
      </c>
      <c r="C141" s="264" t="s">
        <v>238</v>
      </c>
      <c r="D141" s="221" t="s">
        <v>172</v>
      </c>
      <c r="E141" s="228">
        <v>4110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22">
        <v>6.0999999999999997E-4</v>
      </c>
      <c r="O141" s="222">
        <f>ROUND(E141*N141,5)</f>
        <v>2.5070999999999999</v>
      </c>
      <c r="P141" s="222">
        <v>0</v>
      </c>
      <c r="Q141" s="222">
        <f>ROUND(E141*P141,5)</f>
        <v>0</v>
      </c>
      <c r="R141" s="222"/>
      <c r="S141" s="222"/>
      <c r="T141" s="223">
        <v>2E-3</v>
      </c>
      <c r="U141" s="222">
        <f>ROUND(E141*T141,2)</f>
        <v>8.2200000000000006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114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>
      <c r="A142" s="213"/>
      <c r="B142" s="219"/>
      <c r="C142" s="265" t="s">
        <v>239</v>
      </c>
      <c r="D142" s="224"/>
      <c r="E142" s="229">
        <v>4110</v>
      </c>
      <c r="F142" s="232"/>
      <c r="G142" s="232"/>
      <c r="H142" s="232"/>
      <c r="I142" s="232"/>
      <c r="J142" s="232"/>
      <c r="K142" s="232"/>
      <c r="L142" s="232"/>
      <c r="M142" s="232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111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>
      <c r="A143" s="213">
        <v>44</v>
      </c>
      <c r="B143" s="219" t="s">
        <v>240</v>
      </c>
      <c r="C143" s="264" t="s">
        <v>241</v>
      </c>
      <c r="D143" s="221" t="s">
        <v>172</v>
      </c>
      <c r="E143" s="228">
        <v>2052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22">
        <v>0.12966</v>
      </c>
      <c r="O143" s="222">
        <f>ROUND(E143*N143,5)</f>
        <v>266.06232</v>
      </c>
      <c r="P143" s="222">
        <v>0</v>
      </c>
      <c r="Q143" s="222">
        <f>ROUND(E143*P143,5)</f>
        <v>0</v>
      </c>
      <c r="R143" s="222"/>
      <c r="S143" s="222"/>
      <c r="T143" s="223">
        <v>7.1999999999999995E-2</v>
      </c>
      <c r="U143" s="222">
        <f>ROUND(E143*T143,2)</f>
        <v>147.74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114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>
      <c r="A144" s="213"/>
      <c r="B144" s="219"/>
      <c r="C144" s="265" t="s">
        <v>236</v>
      </c>
      <c r="D144" s="224"/>
      <c r="E144" s="229">
        <v>2052</v>
      </c>
      <c r="F144" s="232"/>
      <c r="G144" s="232"/>
      <c r="H144" s="232"/>
      <c r="I144" s="232"/>
      <c r="J144" s="232"/>
      <c r="K144" s="232"/>
      <c r="L144" s="232"/>
      <c r="M144" s="232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111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>
      <c r="A145" s="213">
        <v>45</v>
      </c>
      <c r="B145" s="219" t="s">
        <v>242</v>
      </c>
      <c r="C145" s="264" t="s">
        <v>243</v>
      </c>
      <c r="D145" s="221" t="s">
        <v>172</v>
      </c>
      <c r="E145" s="228">
        <v>17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22">
        <v>9.2799999999999994E-2</v>
      </c>
      <c r="O145" s="222">
        <f>ROUND(E145*N145,5)</f>
        <v>1.5775999999999999</v>
      </c>
      <c r="P145" s="222">
        <v>0</v>
      </c>
      <c r="Q145" s="222">
        <f>ROUND(E145*P145,5)</f>
        <v>0</v>
      </c>
      <c r="R145" s="222"/>
      <c r="S145" s="222"/>
      <c r="T145" s="223">
        <v>0.47799999999999998</v>
      </c>
      <c r="U145" s="222">
        <f>ROUND(E145*T145,2)</f>
        <v>8.1300000000000008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114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>
      <c r="A146" s="213"/>
      <c r="B146" s="219"/>
      <c r="C146" s="265" t="s">
        <v>244</v>
      </c>
      <c r="D146" s="224"/>
      <c r="E146" s="229">
        <v>55.51</v>
      </c>
      <c r="F146" s="232"/>
      <c r="G146" s="232"/>
      <c r="H146" s="232"/>
      <c r="I146" s="232"/>
      <c r="J146" s="232"/>
      <c r="K146" s="232"/>
      <c r="L146" s="232"/>
      <c r="M146" s="232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111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>
      <c r="A147" s="213">
        <v>46</v>
      </c>
      <c r="B147" s="219" t="s">
        <v>245</v>
      </c>
      <c r="C147" s="264" t="s">
        <v>246</v>
      </c>
      <c r="D147" s="221" t="s">
        <v>172</v>
      </c>
      <c r="E147" s="228">
        <v>1.2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22">
        <v>0.17824000000000001</v>
      </c>
      <c r="O147" s="222">
        <f>ROUND(E147*N147,5)</f>
        <v>0.21389</v>
      </c>
      <c r="P147" s="222">
        <v>0</v>
      </c>
      <c r="Q147" s="222">
        <f>ROUND(E147*P147,5)</f>
        <v>0</v>
      </c>
      <c r="R147" s="222"/>
      <c r="S147" s="222"/>
      <c r="T147" s="223">
        <v>0</v>
      </c>
      <c r="U147" s="222">
        <f>ROUND(E147*T147,2)</f>
        <v>0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247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13"/>
      <c r="B148" s="219"/>
      <c r="C148" s="265" t="s">
        <v>248</v>
      </c>
      <c r="D148" s="224"/>
      <c r="E148" s="229">
        <v>1.2</v>
      </c>
      <c r="F148" s="232"/>
      <c r="G148" s="232"/>
      <c r="H148" s="232"/>
      <c r="I148" s="232"/>
      <c r="J148" s="232"/>
      <c r="K148" s="232"/>
      <c r="L148" s="232"/>
      <c r="M148" s="232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111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>
      <c r="A149" s="213">
        <v>47</v>
      </c>
      <c r="B149" s="219" t="s">
        <v>249</v>
      </c>
      <c r="C149" s="264" t="s">
        <v>250</v>
      </c>
      <c r="D149" s="221" t="s">
        <v>172</v>
      </c>
      <c r="E149" s="228">
        <v>15.8</v>
      </c>
      <c r="F149" s="231"/>
      <c r="G149" s="232">
        <f>ROUND(E149*F149,2)</f>
        <v>0</v>
      </c>
      <c r="H149" s="231"/>
      <c r="I149" s="232">
        <f>ROUND(E149*H149,2)</f>
        <v>0</v>
      </c>
      <c r="J149" s="231"/>
      <c r="K149" s="232">
        <f>ROUND(E149*J149,2)</f>
        <v>0</v>
      </c>
      <c r="L149" s="232">
        <v>21</v>
      </c>
      <c r="M149" s="232">
        <f>G149*(1+L149/100)</f>
        <v>0</v>
      </c>
      <c r="N149" s="222">
        <v>0.188</v>
      </c>
      <c r="O149" s="222">
        <f>ROUND(E149*N149,5)</f>
        <v>2.9704000000000002</v>
      </c>
      <c r="P149" s="222">
        <v>0</v>
      </c>
      <c r="Q149" s="222">
        <f>ROUND(E149*P149,5)</f>
        <v>0</v>
      </c>
      <c r="R149" s="222"/>
      <c r="S149" s="222"/>
      <c r="T149" s="223">
        <v>0</v>
      </c>
      <c r="U149" s="222">
        <f>ROUND(E149*T149,2)</f>
        <v>0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247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>
      <c r="A150" s="213"/>
      <c r="B150" s="219"/>
      <c r="C150" s="265" t="s">
        <v>251</v>
      </c>
      <c r="D150" s="224"/>
      <c r="E150" s="229">
        <v>22.2</v>
      </c>
      <c r="F150" s="232"/>
      <c r="G150" s="232"/>
      <c r="H150" s="232"/>
      <c r="I150" s="232"/>
      <c r="J150" s="232"/>
      <c r="K150" s="232"/>
      <c r="L150" s="232"/>
      <c r="M150" s="232"/>
      <c r="N150" s="222"/>
      <c r="O150" s="222"/>
      <c r="P150" s="222"/>
      <c r="Q150" s="222"/>
      <c r="R150" s="222"/>
      <c r="S150" s="222"/>
      <c r="T150" s="223"/>
      <c r="U150" s="22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111</v>
      </c>
      <c r="AF150" s="212">
        <v>0</v>
      </c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13">
        <v>48</v>
      </c>
      <c r="B151" s="219" t="s">
        <v>252</v>
      </c>
      <c r="C151" s="264" t="s">
        <v>253</v>
      </c>
      <c r="D151" s="221" t="s">
        <v>172</v>
      </c>
      <c r="E151" s="228">
        <v>17</v>
      </c>
      <c r="F151" s="231"/>
      <c r="G151" s="232">
        <f>ROUND(E151*F151,2)</f>
        <v>0</v>
      </c>
      <c r="H151" s="231"/>
      <c r="I151" s="232">
        <f>ROUND(E151*H151,2)</f>
        <v>0</v>
      </c>
      <c r="J151" s="231"/>
      <c r="K151" s="232">
        <f>ROUND(E151*J151,2)</f>
        <v>0</v>
      </c>
      <c r="L151" s="232">
        <v>21</v>
      </c>
      <c r="M151" s="232">
        <f>G151*(1+L151/100)</f>
        <v>0</v>
      </c>
      <c r="N151" s="222">
        <v>0.10353999999999999</v>
      </c>
      <c r="O151" s="222">
        <f>ROUND(E151*N151,5)</f>
        <v>1.7601800000000001</v>
      </c>
      <c r="P151" s="222">
        <v>0</v>
      </c>
      <c r="Q151" s="222">
        <f>ROUND(E151*P151,5)</f>
        <v>0</v>
      </c>
      <c r="R151" s="222"/>
      <c r="S151" s="222"/>
      <c r="T151" s="223">
        <v>0.124</v>
      </c>
      <c r="U151" s="222">
        <f>ROUND(E151*T151,2)</f>
        <v>2.11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114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13"/>
      <c r="B152" s="219"/>
      <c r="C152" s="265" t="s">
        <v>251</v>
      </c>
      <c r="D152" s="224"/>
      <c r="E152" s="229">
        <v>22.2</v>
      </c>
      <c r="F152" s="232"/>
      <c r="G152" s="232"/>
      <c r="H152" s="232"/>
      <c r="I152" s="232"/>
      <c r="J152" s="232"/>
      <c r="K152" s="232"/>
      <c r="L152" s="232"/>
      <c r="M152" s="232"/>
      <c r="N152" s="222"/>
      <c r="O152" s="222"/>
      <c r="P152" s="222"/>
      <c r="Q152" s="222"/>
      <c r="R152" s="222"/>
      <c r="S152" s="222"/>
      <c r="T152" s="223"/>
      <c r="U152" s="22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111</v>
      </c>
      <c r="AF152" s="212">
        <v>0</v>
      </c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>
      <c r="A153" s="213">
        <v>49</v>
      </c>
      <c r="B153" s="219" t="s">
        <v>254</v>
      </c>
      <c r="C153" s="264" t="s">
        <v>255</v>
      </c>
      <c r="D153" s="221" t="s">
        <v>139</v>
      </c>
      <c r="E153" s="228">
        <v>17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22">
        <v>3.6000000000000002E-4</v>
      </c>
      <c r="O153" s="222">
        <f>ROUND(E153*N153,5)</f>
        <v>6.1199999999999996E-3</v>
      </c>
      <c r="P153" s="222">
        <v>0</v>
      </c>
      <c r="Q153" s="222">
        <f>ROUND(E153*P153,5)</f>
        <v>0</v>
      </c>
      <c r="R153" s="222"/>
      <c r="S153" s="222"/>
      <c r="T153" s="223">
        <v>0.43</v>
      </c>
      <c r="U153" s="222">
        <f>ROUND(E153*T153,2)</f>
        <v>7.31</v>
      </c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114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>
      <c r="A154" s="213"/>
      <c r="B154" s="219"/>
      <c r="C154" s="265" t="s">
        <v>256</v>
      </c>
      <c r="D154" s="224"/>
      <c r="E154" s="229">
        <v>20.2</v>
      </c>
      <c r="F154" s="232"/>
      <c r="G154" s="232"/>
      <c r="H154" s="232"/>
      <c r="I154" s="232"/>
      <c r="J154" s="232"/>
      <c r="K154" s="232"/>
      <c r="L154" s="232"/>
      <c r="M154" s="232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111</v>
      </c>
      <c r="AF154" s="212">
        <v>0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>
      <c r="A155" s="213">
        <v>50</v>
      </c>
      <c r="B155" s="219" t="s">
        <v>257</v>
      </c>
      <c r="C155" s="264" t="s">
        <v>258</v>
      </c>
      <c r="D155" s="221" t="s">
        <v>172</v>
      </c>
      <c r="E155" s="228">
        <v>4.8</v>
      </c>
      <c r="F155" s="231"/>
      <c r="G155" s="232">
        <f>ROUND(E155*F155,2)</f>
        <v>0</v>
      </c>
      <c r="H155" s="231"/>
      <c r="I155" s="232">
        <f>ROUND(E155*H155,2)</f>
        <v>0</v>
      </c>
      <c r="J155" s="231"/>
      <c r="K155" s="232">
        <f>ROUND(E155*J155,2)</f>
        <v>0</v>
      </c>
      <c r="L155" s="232">
        <v>21</v>
      </c>
      <c r="M155" s="232">
        <f>G155*(1+L155/100)</f>
        <v>0</v>
      </c>
      <c r="N155" s="222">
        <v>0.65983000000000003</v>
      </c>
      <c r="O155" s="222">
        <f>ROUND(E155*N155,5)</f>
        <v>3.1671800000000001</v>
      </c>
      <c r="P155" s="222">
        <v>0.88</v>
      </c>
      <c r="Q155" s="222">
        <f>ROUND(E155*P155,5)</f>
        <v>4.2240000000000002</v>
      </c>
      <c r="R155" s="222"/>
      <c r="S155" s="222"/>
      <c r="T155" s="223">
        <v>2.3212199999999998</v>
      </c>
      <c r="U155" s="222">
        <f>ROUND(E155*T155,2)</f>
        <v>11.14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109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>
      <c r="A156" s="213"/>
      <c r="B156" s="219"/>
      <c r="C156" s="265" t="s">
        <v>259</v>
      </c>
      <c r="D156" s="224"/>
      <c r="E156" s="229">
        <v>4.8</v>
      </c>
      <c r="F156" s="232"/>
      <c r="G156" s="232"/>
      <c r="H156" s="232"/>
      <c r="I156" s="232"/>
      <c r="J156" s="232"/>
      <c r="K156" s="232"/>
      <c r="L156" s="232"/>
      <c r="M156" s="232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111</v>
      </c>
      <c r="AF156" s="212">
        <v>0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>
      <c r="A157" s="213">
        <v>51</v>
      </c>
      <c r="B157" s="219" t="s">
        <v>260</v>
      </c>
      <c r="C157" s="264" t="s">
        <v>261</v>
      </c>
      <c r="D157" s="221" t="s">
        <v>139</v>
      </c>
      <c r="E157" s="228">
        <v>21</v>
      </c>
      <c r="F157" s="231"/>
      <c r="G157" s="232">
        <f>ROUND(E157*F157,2)</f>
        <v>0</v>
      </c>
      <c r="H157" s="231"/>
      <c r="I157" s="232">
        <f>ROUND(E157*H157,2)</f>
        <v>0</v>
      </c>
      <c r="J157" s="231"/>
      <c r="K157" s="232">
        <f>ROUND(E157*J157,2)</f>
        <v>0</v>
      </c>
      <c r="L157" s="232">
        <v>21</v>
      </c>
      <c r="M157" s="232">
        <f>G157*(1+L157/100)</f>
        <v>0</v>
      </c>
      <c r="N157" s="222">
        <v>0</v>
      </c>
      <c r="O157" s="222">
        <f>ROUND(E157*N157,5)</f>
        <v>0</v>
      </c>
      <c r="P157" s="222">
        <v>0</v>
      </c>
      <c r="Q157" s="222">
        <f>ROUND(E157*P157,5)</f>
        <v>0</v>
      </c>
      <c r="R157" s="222"/>
      <c r="S157" s="222"/>
      <c r="T157" s="223">
        <v>0.27500000000000002</v>
      </c>
      <c r="U157" s="222">
        <f>ROUND(E157*T157,2)</f>
        <v>5.78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114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>
      <c r="A158" s="214" t="s">
        <v>104</v>
      </c>
      <c r="B158" s="220" t="s">
        <v>69</v>
      </c>
      <c r="C158" s="266" t="s">
        <v>70</v>
      </c>
      <c r="D158" s="225"/>
      <c r="E158" s="230"/>
      <c r="F158" s="233"/>
      <c r="G158" s="233">
        <f>SUMIF(AE159:AE189,"&lt;&gt;NOR",G159:G189)</f>
        <v>0</v>
      </c>
      <c r="H158" s="233"/>
      <c r="I158" s="233">
        <f>SUM(I159:I189)</f>
        <v>0</v>
      </c>
      <c r="J158" s="233"/>
      <c r="K158" s="233">
        <f>SUM(K159:K189)</f>
        <v>0</v>
      </c>
      <c r="L158" s="233"/>
      <c r="M158" s="233">
        <f>SUM(M159:M189)</f>
        <v>0</v>
      </c>
      <c r="N158" s="226"/>
      <c r="O158" s="226">
        <f>SUM(O159:O189)</f>
        <v>29.966949999999994</v>
      </c>
      <c r="P158" s="226"/>
      <c r="Q158" s="226">
        <f>SUM(Q159:Q189)</f>
        <v>0</v>
      </c>
      <c r="R158" s="226"/>
      <c r="S158" s="226"/>
      <c r="T158" s="227"/>
      <c r="U158" s="226">
        <f>SUM(U159:U189)</f>
        <v>179.79000000000002</v>
      </c>
      <c r="AE158" t="s">
        <v>105</v>
      </c>
    </row>
    <row r="159" spans="1:60" outlineLevel="1">
      <c r="A159" s="213">
        <v>52</v>
      </c>
      <c r="B159" s="219" t="s">
        <v>262</v>
      </c>
      <c r="C159" s="264" t="s">
        <v>263</v>
      </c>
      <c r="D159" s="221" t="s">
        <v>264</v>
      </c>
      <c r="E159" s="228">
        <v>25</v>
      </c>
      <c r="F159" s="231"/>
      <c r="G159" s="232">
        <f>ROUND(E159*F159,2)</f>
        <v>0</v>
      </c>
      <c r="H159" s="231"/>
      <c r="I159" s="232">
        <f>ROUND(E159*H159,2)</f>
        <v>0</v>
      </c>
      <c r="J159" s="231"/>
      <c r="K159" s="232">
        <f>ROUND(E159*J159,2)</f>
        <v>0</v>
      </c>
      <c r="L159" s="232">
        <v>21</v>
      </c>
      <c r="M159" s="232">
        <f>G159*(1+L159/100)</f>
        <v>0</v>
      </c>
      <c r="N159" s="222">
        <v>0.31590000000000001</v>
      </c>
      <c r="O159" s="222">
        <f>ROUND(E159*N159,5)</f>
        <v>7.8975</v>
      </c>
      <c r="P159" s="222">
        <v>0</v>
      </c>
      <c r="Q159" s="222">
        <f>ROUND(E159*P159,5)</f>
        <v>0</v>
      </c>
      <c r="R159" s="222"/>
      <c r="S159" s="222"/>
      <c r="T159" s="223">
        <v>1.5509999999999999</v>
      </c>
      <c r="U159" s="222">
        <f>ROUND(E159*T159,2)</f>
        <v>38.78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114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>
      <c r="A160" s="213">
        <v>53</v>
      </c>
      <c r="B160" s="219" t="s">
        <v>265</v>
      </c>
      <c r="C160" s="264" t="s">
        <v>266</v>
      </c>
      <c r="D160" s="221" t="s">
        <v>264</v>
      </c>
      <c r="E160" s="228">
        <v>12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22">
        <v>0.43093999999999999</v>
      </c>
      <c r="O160" s="222">
        <f>ROUND(E160*N160,5)</f>
        <v>5.1712800000000003</v>
      </c>
      <c r="P160" s="222">
        <v>0</v>
      </c>
      <c r="Q160" s="222">
        <f>ROUND(E160*P160,5)</f>
        <v>0</v>
      </c>
      <c r="R160" s="222"/>
      <c r="S160" s="222"/>
      <c r="T160" s="223">
        <v>3.8170000000000002</v>
      </c>
      <c r="U160" s="222">
        <f>ROUND(E160*T160,2)</f>
        <v>45.8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114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>
      <c r="A161" s="213">
        <v>54</v>
      </c>
      <c r="B161" s="219" t="s">
        <v>267</v>
      </c>
      <c r="C161" s="264" t="s">
        <v>268</v>
      </c>
      <c r="D161" s="221" t="s">
        <v>139</v>
      </c>
      <c r="E161" s="228">
        <v>51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22">
        <v>0</v>
      </c>
      <c r="O161" s="222">
        <f>ROUND(E161*N161,5)</f>
        <v>0</v>
      </c>
      <c r="P161" s="222">
        <v>0</v>
      </c>
      <c r="Q161" s="222">
        <f>ROUND(E161*P161,5)</f>
        <v>0</v>
      </c>
      <c r="R161" s="222"/>
      <c r="S161" s="222"/>
      <c r="T161" s="223">
        <v>6.6000000000000003E-2</v>
      </c>
      <c r="U161" s="222">
        <f>ROUND(E161*T161,2)</f>
        <v>3.37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114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>
      <c r="A162" s="213"/>
      <c r="B162" s="219"/>
      <c r="C162" s="265" t="s">
        <v>269</v>
      </c>
      <c r="D162" s="224"/>
      <c r="E162" s="229">
        <v>51</v>
      </c>
      <c r="F162" s="232"/>
      <c r="G162" s="232"/>
      <c r="H162" s="232"/>
      <c r="I162" s="232"/>
      <c r="J162" s="232"/>
      <c r="K162" s="232"/>
      <c r="L162" s="232"/>
      <c r="M162" s="232"/>
      <c r="N162" s="222"/>
      <c r="O162" s="222"/>
      <c r="P162" s="222"/>
      <c r="Q162" s="222"/>
      <c r="R162" s="222"/>
      <c r="S162" s="222"/>
      <c r="T162" s="223"/>
      <c r="U162" s="22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111</v>
      </c>
      <c r="AF162" s="212">
        <v>0</v>
      </c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>
      <c r="A163" s="213">
        <v>55</v>
      </c>
      <c r="B163" s="219" t="s">
        <v>270</v>
      </c>
      <c r="C163" s="264" t="s">
        <v>271</v>
      </c>
      <c r="D163" s="221" t="s">
        <v>139</v>
      </c>
      <c r="E163" s="228">
        <v>16</v>
      </c>
      <c r="F163" s="231"/>
      <c r="G163" s="232">
        <f>ROUND(E163*F163,2)</f>
        <v>0</v>
      </c>
      <c r="H163" s="231"/>
      <c r="I163" s="232">
        <f>ROUND(E163*H163,2)</f>
        <v>0</v>
      </c>
      <c r="J163" s="231"/>
      <c r="K163" s="232">
        <f>ROUND(E163*J163,2)</f>
        <v>0</v>
      </c>
      <c r="L163" s="232">
        <v>21</v>
      </c>
      <c r="M163" s="232">
        <f>G163*(1+L163/100)</f>
        <v>0</v>
      </c>
      <c r="N163" s="222">
        <v>1.0000000000000001E-5</v>
      </c>
      <c r="O163" s="222">
        <f>ROUND(E163*N163,5)</f>
        <v>1.6000000000000001E-4</v>
      </c>
      <c r="P163" s="222">
        <v>0</v>
      </c>
      <c r="Q163" s="222">
        <f>ROUND(E163*P163,5)</f>
        <v>0</v>
      </c>
      <c r="R163" s="222"/>
      <c r="S163" s="222"/>
      <c r="T163" s="223">
        <v>0.08</v>
      </c>
      <c r="U163" s="222">
        <f>ROUND(E163*T163,2)</f>
        <v>1.28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114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>
      <c r="A164" s="213">
        <v>56</v>
      </c>
      <c r="B164" s="219" t="s">
        <v>272</v>
      </c>
      <c r="C164" s="264" t="s">
        <v>273</v>
      </c>
      <c r="D164" s="221" t="s">
        <v>264</v>
      </c>
      <c r="E164" s="228">
        <v>3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22">
        <v>2.52E-2</v>
      </c>
      <c r="O164" s="222">
        <f>ROUND(E164*N164,5)</f>
        <v>7.5600000000000001E-2</v>
      </c>
      <c r="P164" s="222">
        <v>0</v>
      </c>
      <c r="Q164" s="222">
        <f>ROUND(E164*P164,5)</f>
        <v>0</v>
      </c>
      <c r="R164" s="222"/>
      <c r="S164" s="222"/>
      <c r="T164" s="223">
        <v>0</v>
      </c>
      <c r="U164" s="222">
        <f>ROUND(E164*T164,2)</f>
        <v>0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247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>
      <c r="A165" s="213">
        <v>57</v>
      </c>
      <c r="B165" s="219" t="s">
        <v>274</v>
      </c>
      <c r="C165" s="264" t="s">
        <v>275</v>
      </c>
      <c r="D165" s="221" t="s">
        <v>264</v>
      </c>
      <c r="E165" s="228">
        <v>1</v>
      </c>
      <c r="F165" s="231"/>
      <c r="G165" s="232">
        <f>ROUND(E165*F165,2)</f>
        <v>0</v>
      </c>
      <c r="H165" s="231"/>
      <c r="I165" s="232">
        <f>ROUND(E165*H165,2)</f>
        <v>0</v>
      </c>
      <c r="J165" s="231"/>
      <c r="K165" s="232">
        <f>ROUND(E165*J165,2)</f>
        <v>0</v>
      </c>
      <c r="L165" s="232">
        <v>21</v>
      </c>
      <c r="M165" s="232">
        <f>G165*(1+L165/100)</f>
        <v>0</v>
      </c>
      <c r="N165" s="222">
        <v>5.0400000000000002E-3</v>
      </c>
      <c r="O165" s="222">
        <f>ROUND(E165*N165,5)</f>
        <v>5.0400000000000002E-3</v>
      </c>
      <c r="P165" s="222">
        <v>0</v>
      </c>
      <c r="Q165" s="222">
        <f>ROUND(E165*P165,5)</f>
        <v>0</v>
      </c>
      <c r="R165" s="222"/>
      <c r="S165" s="222"/>
      <c r="T165" s="223">
        <v>0</v>
      </c>
      <c r="U165" s="222">
        <f>ROUND(E165*T165,2)</f>
        <v>0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247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>
      <c r="A166" s="213">
        <v>58</v>
      </c>
      <c r="B166" s="219" t="s">
        <v>276</v>
      </c>
      <c r="C166" s="264" t="s">
        <v>277</v>
      </c>
      <c r="D166" s="221" t="s">
        <v>264</v>
      </c>
      <c r="E166" s="228">
        <v>3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22">
        <v>1.6049999999999998E-2</v>
      </c>
      <c r="O166" s="222">
        <f>ROUND(E166*N166,5)</f>
        <v>4.8149999999999998E-2</v>
      </c>
      <c r="P166" s="222">
        <v>0</v>
      </c>
      <c r="Q166" s="222">
        <f>ROUND(E166*P166,5)</f>
        <v>0</v>
      </c>
      <c r="R166" s="222"/>
      <c r="S166" s="222"/>
      <c r="T166" s="223">
        <v>0</v>
      </c>
      <c r="U166" s="222">
        <f>ROUND(E166*T166,2)</f>
        <v>0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247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>
      <c r="A167" s="213">
        <v>59</v>
      </c>
      <c r="B167" s="219" t="s">
        <v>278</v>
      </c>
      <c r="C167" s="264" t="s">
        <v>279</v>
      </c>
      <c r="D167" s="221" t="s">
        <v>264</v>
      </c>
      <c r="E167" s="228">
        <v>11</v>
      </c>
      <c r="F167" s="231"/>
      <c r="G167" s="232">
        <f>ROUND(E167*F167,2)</f>
        <v>0</v>
      </c>
      <c r="H167" s="231"/>
      <c r="I167" s="232">
        <f>ROUND(E167*H167,2)</f>
        <v>0</v>
      </c>
      <c r="J167" s="231"/>
      <c r="K167" s="232">
        <f>ROUND(E167*J167,2)</f>
        <v>0</v>
      </c>
      <c r="L167" s="232">
        <v>21</v>
      </c>
      <c r="M167" s="232">
        <f>G167*(1+L167/100)</f>
        <v>0</v>
      </c>
      <c r="N167" s="222">
        <v>9.6299999999999997E-3</v>
      </c>
      <c r="O167" s="222">
        <f>ROUND(E167*N167,5)</f>
        <v>0.10593</v>
      </c>
      <c r="P167" s="222">
        <v>0</v>
      </c>
      <c r="Q167" s="222">
        <f>ROUND(E167*P167,5)</f>
        <v>0</v>
      </c>
      <c r="R167" s="222"/>
      <c r="S167" s="222"/>
      <c r="T167" s="223">
        <v>0</v>
      </c>
      <c r="U167" s="222">
        <f>ROUND(E167*T167,2)</f>
        <v>0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247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>
      <c r="A168" s="213">
        <v>60</v>
      </c>
      <c r="B168" s="219" t="s">
        <v>280</v>
      </c>
      <c r="C168" s="264" t="s">
        <v>281</v>
      </c>
      <c r="D168" s="221" t="s">
        <v>264</v>
      </c>
      <c r="E168" s="228">
        <v>12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22">
        <v>3.2100000000000002E-3</v>
      </c>
      <c r="O168" s="222">
        <f>ROUND(E168*N168,5)</f>
        <v>3.8519999999999999E-2</v>
      </c>
      <c r="P168" s="222">
        <v>0</v>
      </c>
      <c r="Q168" s="222">
        <f>ROUND(E168*P168,5)</f>
        <v>0</v>
      </c>
      <c r="R168" s="222"/>
      <c r="S168" s="222"/>
      <c r="T168" s="223">
        <v>0</v>
      </c>
      <c r="U168" s="222">
        <f>ROUND(E168*T168,2)</f>
        <v>0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247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>
      <c r="A169" s="213">
        <v>61</v>
      </c>
      <c r="B169" s="219" t="s">
        <v>282</v>
      </c>
      <c r="C169" s="264" t="s">
        <v>283</v>
      </c>
      <c r="D169" s="221" t="s">
        <v>264</v>
      </c>
      <c r="E169" s="228">
        <v>55</v>
      </c>
      <c r="F169" s="231"/>
      <c r="G169" s="232">
        <f>ROUND(E169*F169,2)</f>
        <v>0</v>
      </c>
      <c r="H169" s="231"/>
      <c r="I169" s="232">
        <f>ROUND(E169*H169,2)</f>
        <v>0</v>
      </c>
      <c r="J169" s="231"/>
      <c r="K169" s="232">
        <f>ROUND(E169*J169,2)</f>
        <v>0</v>
      </c>
      <c r="L169" s="232">
        <v>21</v>
      </c>
      <c r="M169" s="232">
        <f>G169*(1+L169/100)</f>
        <v>0</v>
      </c>
      <c r="N169" s="222">
        <v>1.0000000000000001E-5</v>
      </c>
      <c r="O169" s="222">
        <f>ROUND(E169*N169,5)</f>
        <v>5.5000000000000003E-4</v>
      </c>
      <c r="P169" s="222">
        <v>0</v>
      </c>
      <c r="Q169" s="222">
        <f>ROUND(E169*P169,5)</f>
        <v>0</v>
      </c>
      <c r="R169" s="222"/>
      <c r="S169" s="222"/>
      <c r="T169" s="223">
        <v>0.17599999999999999</v>
      </c>
      <c r="U169" s="222">
        <f>ROUND(E169*T169,2)</f>
        <v>9.68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114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>
      <c r="A170" s="213"/>
      <c r="B170" s="219"/>
      <c r="C170" s="265" t="s">
        <v>284</v>
      </c>
      <c r="D170" s="224"/>
      <c r="E170" s="229">
        <v>9</v>
      </c>
      <c r="F170" s="232"/>
      <c r="G170" s="232"/>
      <c r="H170" s="232"/>
      <c r="I170" s="232"/>
      <c r="J170" s="232"/>
      <c r="K170" s="232"/>
      <c r="L170" s="232"/>
      <c r="M170" s="232"/>
      <c r="N170" s="222"/>
      <c r="O170" s="222"/>
      <c r="P170" s="222"/>
      <c r="Q170" s="222"/>
      <c r="R170" s="222"/>
      <c r="S170" s="222"/>
      <c r="T170" s="223"/>
      <c r="U170" s="22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111</v>
      </c>
      <c r="AF170" s="212">
        <v>0</v>
      </c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1">
      <c r="A171" s="213">
        <v>62</v>
      </c>
      <c r="B171" s="219" t="s">
        <v>285</v>
      </c>
      <c r="C171" s="264" t="s">
        <v>286</v>
      </c>
      <c r="D171" s="221" t="s">
        <v>264</v>
      </c>
      <c r="E171" s="228">
        <v>4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22">
        <v>2.0000000000000002E-5</v>
      </c>
      <c r="O171" s="222">
        <f>ROUND(E171*N171,5)</f>
        <v>8.0000000000000007E-5</v>
      </c>
      <c r="P171" s="222">
        <v>0</v>
      </c>
      <c r="Q171" s="222">
        <f>ROUND(E171*P171,5)</f>
        <v>0</v>
      </c>
      <c r="R171" s="222"/>
      <c r="S171" s="222"/>
      <c r="T171" s="223">
        <v>0.20599999999999999</v>
      </c>
      <c r="U171" s="222">
        <f>ROUND(E171*T171,2)</f>
        <v>0.82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114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>
      <c r="A172" s="213">
        <v>63</v>
      </c>
      <c r="B172" s="219" t="s">
        <v>287</v>
      </c>
      <c r="C172" s="264" t="s">
        <v>288</v>
      </c>
      <c r="D172" s="221" t="s">
        <v>264</v>
      </c>
      <c r="E172" s="228">
        <v>2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22">
        <v>1.2999999999999999E-3</v>
      </c>
      <c r="O172" s="222">
        <f>ROUND(E172*N172,5)</f>
        <v>2.5999999999999999E-3</v>
      </c>
      <c r="P172" s="222">
        <v>0</v>
      </c>
      <c r="Q172" s="222">
        <f>ROUND(E172*P172,5)</f>
        <v>0</v>
      </c>
      <c r="R172" s="222"/>
      <c r="S172" s="222"/>
      <c r="T172" s="223">
        <v>0</v>
      </c>
      <c r="U172" s="222">
        <f>ROUND(E172*T172,2)</f>
        <v>0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247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>
      <c r="A173" s="213">
        <v>64</v>
      </c>
      <c r="B173" s="219" t="s">
        <v>289</v>
      </c>
      <c r="C173" s="264" t="s">
        <v>290</v>
      </c>
      <c r="D173" s="221" t="s">
        <v>264</v>
      </c>
      <c r="E173" s="228">
        <v>2</v>
      </c>
      <c r="F173" s="231"/>
      <c r="G173" s="232">
        <f>ROUND(E173*F173,2)</f>
        <v>0</v>
      </c>
      <c r="H173" s="231"/>
      <c r="I173" s="232">
        <f>ROUND(E173*H173,2)</f>
        <v>0</v>
      </c>
      <c r="J173" s="231"/>
      <c r="K173" s="232">
        <f>ROUND(E173*J173,2)</f>
        <v>0</v>
      </c>
      <c r="L173" s="232">
        <v>21</v>
      </c>
      <c r="M173" s="232">
        <f>G173*(1+L173/100)</f>
        <v>0</v>
      </c>
      <c r="N173" s="222">
        <v>9.7000000000000005E-4</v>
      </c>
      <c r="O173" s="222">
        <f>ROUND(E173*N173,5)</f>
        <v>1.9400000000000001E-3</v>
      </c>
      <c r="P173" s="222">
        <v>0</v>
      </c>
      <c r="Q173" s="222">
        <f>ROUND(E173*P173,5)</f>
        <v>0</v>
      </c>
      <c r="R173" s="222"/>
      <c r="S173" s="222"/>
      <c r="T173" s="223">
        <v>0</v>
      </c>
      <c r="U173" s="222">
        <f>ROUND(E173*T173,2)</f>
        <v>0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247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>
      <c r="A174" s="213">
        <v>65</v>
      </c>
      <c r="B174" s="219" t="s">
        <v>291</v>
      </c>
      <c r="C174" s="264" t="s">
        <v>292</v>
      </c>
      <c r="D174" s="221" t="s">
        <v>264</v>
      </c>
      <c r="E174" s="228">
        <v>24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22">
        <v>6.6E-4</v>
      </c>
      <c r="O174" s="222">
        <f>ROUND(E174*N174,5)</f>
        <v>1.584E-2</v>
      </c>
      <c r="P174" s="222">
        <v>0</v>
      </c>
      <c r="Q174" s="222">
        <f>ROUND(E174*P174,5)</f>
        <v>0</v>
      </c>
      <c r="R174" s="222"/>
      <c r="S174" s="222"/>
      <c r="T174" s="223">
        <v>0</v>
      </c>
      <c r="U174" s="222">
        <f>ROUND(E174*T174,2)</f>
        <v>0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247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>
      <c r="A175" s="213">
        <v>66</v>
      </c>
      <c r="B175" s="219" t="s">
        <v>293</v>
      </c>
      <c r="C175" s="264" t="s">
        <v>294</v>
      </c>
      <c r="D175" s="221" t="s">
        <v>264</v>
      </c>
      <c r="E175" s="228">
        <v>24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22">
        <v>5.4000000000000001E-4</v>
      </c>
      <c r="O175" s="222">
        <f>ROUND(E175*N175,5)</f>
        <v>1.2959999999999999E-2</v>
      </c>
      <c r="P175" s="222">
        <v>0</v>
      </c>
      <c r="Q175" s="222">
        <f>ROUND(E175*P175,5)</f>
        <v>0</v>
      </c>
      <c r="R175" s="222"/>
      <c r="S175" s="222"/>
      <c r="T175" s="223">
        <v>0</v>
      </c>
      <c r="U175" s="222">
        <f>ROUND(E175*T175,2)</f>
        <v>0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247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>
      <c r="A176" s="213">
        <v>67</v>
      </c>
      <c r="B176" s="219" t="s">
        <v>295</v>
      </c>
      <c r="C176" s="264" t="s">
        <v>296</v>
      </c>
      <c r="D176" s="221" t="s">
        <v>264</v>
      </c>
      <c r="E176" s="228">
        <v>7</v>
      </c>
      <c r="F176" s="231"/>
      <c r="G176" s="232">
        <f>ROUND(E176*F176,2)</f>
        <v>0</v>
      </c>
      <c r="H176" s="231"/>
      <c r="I176" s="232">
        <f>ROUND(E176*H176,2)</f>
        <v>0</v>
      </c>
      <c r="J176" s="231"/>
      <c r="K176" s="232">
        <f>ROUND(E176*J176,2)</f>
        <v>0</v>
      </c>
      <c r="L176" s="232">
        <v>21</v>
      </c>
      <c r="M176" s="232">
        <f>G176*(1+L176/100)</f>
        <v>0</v>
      </c>
      <c r="N176" s="222">
        <v>7.7999999999999999E-4</v>
      </c>
      <c r="O176" s="222">
        <f>ROUND(E176*N176,5)</f>
        <v>5.4599999999999996E-3</v>
      </c>
      <c r="P176" s="222">
        <v>0</v>
      </c>
      <c r="Q176" s="222">
        <f>ROUND(E176*P176,5)</f>
        <v>0</v>
      </c>
      <c r="R176" s="222"/>
      <c r="S176" s="222"/>
      <c r="T176" s="223">
        <v>0</v>
      </c>
      <c r="U176" s="222">
        <f>ROUND(E176*T176,2)</f>
        <v>0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247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>
      <c r="A177" s="213">
        <v>68</v>
      </c>
      <c r="B177" s="219" t="s">
        <v>297</v>
      </c>
      <c r="C177" s="264" t="s">
        <v>298</v>
      </c>
      <c r="D177" s="221" t="s">
        <v>264</v>
      </c>
      <c r="E177" s="228">
        <v>11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22">
        <v>0.81342000000000003</v>
      </c>
      <c r="O177" s="222">
        <f>ROUND(E177*N177,5)</f>
        <v>8.9476200000000006</v>
      </c>
      <c r="P177" s="222">
        <v>0</v>
      </c>
      <c r="Q177" s="222">
        <f>ROUND(E177*P177,5)</f>
        <v>0</v>
      </c>
      <c r="R177" s="222"/>
      <c r="S177" s="222"/>
      <c r="T177" s="223">
        <v>5.4735800000000001</v>
      </c>
      <c r="U177" s="222">
        <f>ROUND(E177*T177,2)</f>
        <v>60.21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109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>
      <c r="A178" s="213">
        <v>69</v>
      </c>
      <c r="B178" s="219" t="s">
        <v>299</v>
      </c>
      <c r="C178" s="264" t="s">
        <v>300</v>
      </c>
      <c r="D178" s="221" t="s">
        <v>264</v>
      </c>
      <c r="E178" s="228">
        <v>1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22">
        <v>0.14494000000000001</v>
      </c>
      <c r="O178" s="222">
        <f>ROUND(E178*N178,5)</f>
        <v>0.14494000000000001</v>
      </c>
      <c r="P178" s="222">
        <v>0</v>
      </c>
      <c r="Q178" s="222">
        <f>ROUND(E178*P178,5)</f>
        <v>0</v>
      </c>
      <c r="R178" s="222"/>
      <c r="S178" s="222"/>
      <c r="T178" s="223">
        <v>5.024</v>
      </c>
      <c r="U178" s="222">
        <f>ROUND(E178*T178,2)</f>
        <v>5.0199999999999996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114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>
      <c r="A179" s="213">
        <v>70</v>
      </c>
      <c r="B179" s="219" t="s">
        <v>301</v>
      </c>
      <c r="C179" s="264" t="s">
        <v>302</v>
      </c>
      <c r="D179" s="221" t="s">
        <v>264</v>
      </c>
      <c r="E179" s="228">
        <v>1</v>
      </c>
      <c r="F179" s="231"/>
      <c r="G179" s="232">
        <f>ROUND(E179*F179,2)</f>
        <v>0</v>
      </c>
      <c r="H179" s="231"/>
      <c r="I179" s="232">
        <f>ROUND(E179*H179,2)</f>
        <v>0</v>
      </c>
      <c r="J179" s="231"/>
      <c r="K179" s="232">
        <f>ROUND(E179*J179,2)</f>
        <v>0</v>
      </c>
      <c r="L179" s="232">
        <v>21</v>
      </c>
      <c r="M179" s="232">
        <f>G179*(1+L179/100)</f>
        <v>0</v>
      </c>
      <c r="N179" s="222">
        <v>2.2549999999999999</v>
      </c>
      <c r="O179" s="222">
        <f>ROUND(E179*N179,5)</f>
        <v>2.2549999999999999</v>
      </c>
      <c r="P179" s="222">
        <v>0</v>
      </c>
      <c r="Q179" s="222">
        <f>ROUND(E179*P179,5)</f>
        <v>0</v>
      </c>
      <c r="R179" s="222"/>
      <c r="S179" s="222"/>
      <c r="T179" s="223">
        <v>0</v>
      </c>
      <c r="U179" s="222">
        <f>ROUND(E179*T179,2)</f>
        <v>0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247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2.5" outlineLevel="1">
      <c r="A180" s="213">
        <v>71</v>
      </c>
      <c r="B180" s="219" t="s">
        <v>303</v>
      </c>
      <c r="C180" s="264" t="s">
        <v>304</v>
      </c>
      <c r="D180" s="221" t="s">
        <v>264</v>
      </c>
      <c r="E180" s="228">
        <v>1</v>
      </c>
      <c r="F180" s="231"/>
      <c r="G180" s="232">
        <f>ROUND(E180*F180,2)</f>
        <v>0</v>
      </c>
      <c r="H180" s="231"/>
      <c r="I180" s="232">
        <f>ROUND(E180*H180,2)</f>
        <v>0</v>
      </c>
      <c r="J180" s="231"/>
      <c r="K180" s="232">
        <f>ROUND(E180*J180,2)</f>
        <v>0</v>
      </c>
      <c r="L180" s="232">
        <v>21</v>
      </c>
      <c r="M180" s="232">
        <f>G180*(1+L180/100)</f>
        <v>0</v>
      </c>
      <c r="N180" s="222">
        <v>0.14199999999999999</v>
      </c>
      <c r="O180" s="222">
        <f>ROUND(E180*N180,5)</f>
        <v>0.14199999999999999</v>
      </c>
      <c r="P180" s="222">
        <v>0</v>
      </c>
      <c r="Q180" s="222">
        <f>ROUND(E180*P180,5)</f>
        <v>0</v>
      </c>
      <c r="R180" s="222"/>
      <c r="S180" s="222"/>
      <c r="T180" s="223">
        <v>0</v>
      </c>
      <c r="U180" s="222">
        <f>ROUND(E180*T180,2)</f>
        <v>0</v>
      </c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247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>
      <c r="A181" s="213">
        <v>72</v>
      </c>
      <c r="B181" s="219" t="s">
        <v>305</v>
      </c>
      <c r="C181" s="264" t="s">
        <v>306</v>
      </c>
      <c r="D181" s="221" t="s">
        <v>172</v>
      </c>
      <c r="E181" s="228">
        <v>11.278600000000001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22">
        <v>0.2</v>
      </c>
      <c r="O181" s="222">
        <f>ROUND(E181*N181,5)</f>
        <v>2.2557200000000002</v>
      </c>
      <c r="P181" s="222">
        <v>0</v>
      </c>
      <c r="Q181" s="222">
        <f>ROUND(E181*P181,5)</f>
        <v>0</v>
      </c>
      <c r="R181" s="222"/>
      <c r="S181" s="222"/>
      <c r="T181" s="223">
        <v>0</v>
      </c>
      <c r="U181" s="222">
        <f>ROUND(E181*T181,2)</f>
        <v>0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247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>
      <c r="A182" s="213"/>
      <c r="B182" s="219"/>
      <c r="C182" s="265" t="s">
        <v>307</v>
      </c>
      <c r="D182" s="224"/>
      <c r="E182" s="229">
        <v>1.105</v>
      </c>
      <c r="F182" s="232"/>
      <c r="G182" s="232"/>
      <c r="H182" s="232"/>
      <c r="I182" s="232"/>
      <c r="J182" s="232"/>
      <c r="K182" s="232"/>
      <c r="L182" s="232"/>
      <c r="M182" s="232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111</v>
      </c>
      <c r="AF182" s="212">
        <v>0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>
      <c r="A183" s="213"/>
      <c r="B183" s="219"/>
      <c r="C183" s="265" t="s">
        <v>308</v>
      </c>
      <c r="D183" s="224"/>
      <c r="E183" s="229">
        <v>10.1736</v>
      </c>
      <c r="F183" s="232"/>
      <c r="G183" s="232"/>
      <c r="H183" s="232"/>
      <c r="I183" s="232"/>
      <c r="J183" s="232"/>
      <c r="K183" s="232"/>
      <c r="L183" s="232"/>
      <c r="M183" s="232"/>
      <c r="N183" s="222"/>
      <c r="O183" s="222"/>
      <c r="P183" s="222"/>
      <c r="Q183" s="222"/>
      <c r="R183" s="222"/>
      <c r="S183" s="222"/>
      <c r="T183" s="223"/>
      <c r="U183" s="22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111</v>
      </c>
      <c r="AF183" s="212">
        <v>0</v>
      </c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>
      <c r="A184" s="213">
        <v>73</v>
      </c>
      <c r="B184" s="219" t="s">
        <v>309</v>
      </c>
      <c r="C184" s="264" t="s">
        <v>310</v>
      </c>
      <c r="D184" s="221" t="s">
        <v>172</v>
      </c>
      <c r="E184" s="228">
        <v>11.278600000000001</v>
      </c>
      <c r="F184" s="231"/>
      <c r="G184" s="232">
        <f>ROUND(E184*F184,2)</f>
        <v>0</v>
      </c>
      <c r="H184" s="231"/>
      <c r="I184" s="232">
        <f>ROUND(E184*H184,2)</f>
        <v>0</v>
      </c>
      <c r="J184" s="231"/>
      <c r="K184" s="232">
        <f>ROUND(E184*J184,2)</f>
        <v>0</v>
      </c>
      <c r="L184" s="232">
        <v>21</v>
      </c>
      <c r="M184" s="232">
        <f>G184*(1+L184/100)</f>
        <v>0</v>
      </c>
      <c r="N184" s="222">
        <v>0.23891999999999999</v>
      </c>
      <c r="O184" s="222">
        <f>ROUND(E184*N184,5)</f>
        <v>2.69468</v>
      </c>
      <c r="P184" s="222">
        <v>0</v>
      </c>
      <c r="Q184" s="222">
        <f>ROUND(E184*P184,5)</f>
        <v>0</v>
      </c>
      <c r="R184" s="222"/>
      <c r="S184" s="222"/>
      <c r="T184" s="223">
        <v>0.80100000000000005</v>
      </c>
      <c r="U184" s="222">
        <f>ROUND(E184*T184,2)</f>
        <v>9.0299999999999994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114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>
      <c r="A185" s="213"/>
      <c r="B185" s="219"/>
      <c r="C185" s="265" t="s">
        <v>307</v>
      </c>
      <c r="D185" s="224"/>
      <c r="E185" s="229">
        <v>1.105</v>
      </c>
      <c r="F185" s="232"/>
      <c r="G185" s="232"/>
      <c r="H185" s="232"/>
      <c r="I185" s="232"/>
      <c r="J185" s="232"/>
      <c r="K185" s="232"/>
      <c r="L185" s="232"/>
      <c r="M185" s="232"/>
      <c r="N185" s="222"/>
      <c r="O185" s="222"/>
      <c r="P185" s="222"/>
      <c r="Q185" s="222"/>
      <c r="R185" s="222"/>
      <c r="S185" s="222"/>
      <c r="T185" s="223"/>
      <c r="U185" s="222"/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111</v>
      </c>
      <c r="AF185" s="212">
        <v>0</v>
      </c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>
      <c r="A186" s="213"/>
      <c r="B186" s="219"/>
      <c r="C186" s="265" t="s">
        <v>308</v>
      </c>
      <c r="D186" s="224"/>
      <c r="E186" s="229">
        <v>10.1736</v>
      </c>
      <c r="F186" s="232"/>
      <c r="G186" s="232"/>
      <c r="H186" s="232"/>
      <c r="I186" s="232"/>
      <c r="J186" s="232"/>
      <c r="K186" s="232"/>
      <c r="L186" s="232"/>
      <c r="M186" s="232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111</v>
      </c>
      <c r="AF186" s="212">
        <v>0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>
      <c r="A187" s="213">
        <v>74</v>
      </c>
      <c r="B187" s="219" t="s">
        <v>311</v>
      </c>
      <c r="C187" s="264" t="s">
        <v>312</v>
      </c>
      <c r="D187" s="221" t="s">
        <v>172</v>
      </c>
      <c r="E187" s="228">
        <v>11.278600000000001</v>
      </c>
      <c r="F187" s="231"/>
      <c r="G187" s="232">
        <f>ROUND(E187*F187,2)</f>
        <v>0</v>
      </c>
      <c r="H187" s="231"/>
      <c r="I187" s="232">
        <f>ROUND(E187*H187,2)</f>
        <v>0</v>
      </c>
      <c r="J187" s="231"/>
      <c r="K187" s="232">
        <f>ROUND(E187*J187,2)</f>
        <v>0</v>
      </c>
      <c r="L187" s="232">
        <v>21</v>
      </c>
      <c r="M187" s="232">
        <f>G187*(1+L187/100)</f>
        <v>0</v>
      </c>
      <c r="N187" s="222">
        <v>1.289E-2</v>
      </c>
      <c r="O187" s="222">
        <f>ROUND(E187*N187,5)</f>
        <v>0.14538000000000001</v>
      </c>
      <c r="P187" s="222">
        <v>0</v>
      </c>
      <c r="Q187" s="222">
        <f>ROUND(E187*P187,5)</f>
        <v>0</v>
      </c>
      <c r="R187" s="222"/>
      <c r="S187" s="222"/>
      <c r="T187" s="223">
        <v>0.51400000000000001</v>
      </c>
      <c r="U187" s="222">
        <f>ROUND(E187*T187,2)</f>
        <v>5.8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114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>
      <c r="A188" s="213"/>
      <c r="B188" s="219"/>
      <c r="C188" s="265" t="s">
        <v>307</v>
      </c>
      <c r="D188" s="224"/>
      <c r="E188" s="229">
        <v>1.105</v>
      </c>
      <c r="F188" s="232"/>
      <c r="G188" s="232"/>
      <c r="H188" s="232"/>
      <c r="I188" s="232"/>
      <c r="J188" s="232"/>
      <c r="K188" s="232"/>
      <c r="L188" s="232"/>
      <c r="M188" s="232"/>
      <c r="N188" s="222"/>
      <c r="O188" s="222"/>
      <c r="P188" s="222"/>
      <c r="Q188" s="222"/>
      <c r="R188" s="222"/>
      <c r="S188" s="222"/>
      <c r="T188" s="223"/>
      <c r="U188" s="22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111</v>
      </c>
      <c r="AF188" s="212">
        <v>0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>
      <c r="A189" s="213"/>
      <c r="B189" s="219"/>
      <c r="C189" s="265" t="s">
        <v>308</v>
      </c>
      <c r="D189" s="224"/>
      <c r="E189" s="229">
        <v>10.1736</v>
      </c>
      <c r="F189" s="232"/>
      <c r="G189" s="232"/>
      <c r="H189" s="232"/>
      <c r="I189" s="232"/>
      <c r="J189" s="232"/>
      <c r="K189" s="232"/>
      <c r="L189" s="232"/>
      <c r="M189" s="232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111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>
      <c r="A190" s="214" t="s">
        <v>104</v>
      </c>
      <c r="B190" s="220" t="s">
        <v>71</v>
      </c>
      <c r="C190" s="266" t="s">
        <v>72</v>
      </c>
      <c r="D190" s="225"/>
      <c r="E190" s="230"/>
      <c r="F190" s="233"/>
      <c r="G190" s="233">
        <f>SUMIF(AE191:AE203,"&lt;&gt;NOR",G191:G203)</f>
        <v>0</v>
      </c>
      <c r="H190" s="233"/>
      <c r="I190" s="233">
        <f>SUM(I191:I203)</f>
        <v>0</v>
      </c>
      <c r="J190" s="233"/>
      <c r="K190" s="233">
        <f>SUM(K191:K203)</f>
        <v>0</v>
      </c>
      <c r="L190" s="233"/>
      <c r="M190" s="233">
        <f>SUM(M191:M203)</f>
        <v>0</v>
      </c>
      <c r="N190" s="226"/>
      <c r="O190" s="226">
        <f>SUM(O191:O203)</f>
        <v>194.00955999999999</v>
      </c>
      <c r="P190" s="226"/>
      <c r="Q190" s="226">
        <f>SUM(Q191:Q203)</f>
        <v>0</v>
      </c>
      <c r="R190" s="226"/>
      <c r="S190" s="226"/>
      <c r="T190" s="227"/>
      <c r="U190" s="226">
        <f>SUM(U191:U203)</f>
        <v>250.82000000000002</v>
      </c>
      <c r="AE190" t="s">
        <v>105</v>
      </c>
    </row>
    <row r="191" spans="1:60" ht="22.5" outlineLevel="1">
      <c r="A191" s="213">
        <v>75</v>
      </c>
      <c r="B191" s="219" t="s">
        <v>313</v>
      </c>
      <c r="C191" s="264" t="s">
        <v>314</v>
      </c>
      <c r="D191" s="221" t="s">
        <v>139</v>
      </c>
      <c r="E191" s="228">
        <v>514.6</v>
      </c>
      <c r="F191" s="231"/>
      <c r="G191" s="232">
        <f>ROUND(E191*F191,2)</f>
        <v>0</v>
      </c>
      <c r="H191" s="231"/>
      <c r="I191" s="232">
        <f>ROUND(E191*H191,2)</f>
        <v>0</v>
      </c>
      <c r="J191" s="231"/>
      <c r="K191" s="232">
        <f>ROUND(E191*J191,2)</f>
        <v>0</v>
      </c>
      <c r="L191" s="232">
        <v>21</v>
      </c>
      <c r="M191" s="232">
        <f>G191*(1+L191/100)</f>
        <v>0</v>
      </c>
      <c r="N191" s="222">
        <v>0.26940999999999998</v>
      </c>
      <c r="O191" s="222">
        <f>ROUND(E191*N191,5)</f>
        <v>138.63838999999999</v>
      </c>
      <c r="P191" s="222">
        <v>0</v>
      </c>
      <c r="Q191" s="222">
        <f>ROUND(E191*P191,5)</f>
        <v>0</v>
      </c>
      <c r="R191" s="222"/>
      <c r="S191" s="222"/>
      <c r="T191" s="223">
        <v>0.27200000000000002</v>
      </c>
      <c r="U191" s="222">
        <f>ROUND(E191*T191,2)</f>
        <v>139.97</v>
      </c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114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>
      <c r="A192" s="213"/>
      <c r="B192" s="219"/>
      <c r="C192" s="265" t="s">
        <v>140</v>
      </c>
      <c r="D192" s="224"/>
      <c r="E192" s="229">
        <v>149.9</v>
      </c>
      <c r="F192" s="232"/>
      <c r="G192" s="232"/>
      <c r="H192" s="232"/>
      <c r="I192" s="232"/>
      <c r="J192" s="232"/>
      <c r="K192" s="232"/>
      <c r="L192" s="232"/>
      <c r="M192" s="232"/>
      <c r="N192" s="222"/>
      <c r="O192" s="222"/>
      <c r="P192" s="222"/>
      <c r="Q192" s="222"/>
      <c r="R192" s="222"/>
      <c r="S192" s="222"/>
      <c r="T192" s="223"/>
      <c r="U192" s="22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111</v>
      </c>
      <c r="AF192" s="212">
        <v>0</v>
      </c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>
      <c r="A193" s="213"/>
      <c r="B193" s="219"/>
      <c r="C193" s="265" t="s">
        <v>141</v>
      </c>
      <c r="D193" s="224"/>
      <c r="E193" s="229">
        <v>129.69999999999999</v>
      </c>
      <c r="F193" s="232"/>
      <c r="G193" s="232"/>
      <c r="H193" s="232"/>
      <c r="I193" s="232"/>
      <c r="J193" s="232"/>
      <c r="K193" s="232"/>
      <c r="L193" s="232"/>
      <c r="M193" s="232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111</v>
      </c>
      <c r="AF193" s="212">
        <v>0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33.75" outlineLevel="1">
      <c r="A194" s="213"/>
      <c r="B194" s="219"/>
      <c r="C194" s="265" t="s">
        <v>142</v>
      </c>
      <c r="D194" s="224"/>
      <c r="E194" s="229">
        <v>235</v>
      </c>
      <c r="F194" s="232"/>
      <c r="G194" s="232"/>
      <c r="H194" s="232"/>
      <c r="I194" s="232"/>
      <c r="J194" s="232"/>
      <c r="K194" s="232"/>
      <c r="L194" s="232"/>
      <c r="M194" s="232"/>
      <c r="N194" s="222"/>
      <c r="O194" s="222"/>
      <c r="P194" s="222"/>
      <c r="Q194" s="222"/>
      <c r="R194" s="222"/>
      <c r="S194" s="222"/>
      <c r="T194" s="223"/>
      <c r="U194" s="22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 t="s">
        <v>111</v>
      </c>
      <c r="AF194" s="212">
        <v>0</v>
      </c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33.75" outlineLevel="1">
      <c r="A195" s="213">
        <v>76</v>
      </c>
      <c r="B195" s="219" t="s">
        <v>315</v>
      </c>
      <c r="C195" s="264" t="s">
        <v>316</v>
      </c>
      <c r="D195" s="221" t="s">
        <v>139</v>
      </c>
      <c r="E195" s="228">
        <v>189</v>
      </c>
      <c r="F195" s="231"/>
      <c r="G195" s="232">
        <f>ROUND(E195*F195,2)</f>
        <v>0</v>
      </c>
      <c r="H195" s="231"/>
      <c r="I195" s="232">
        <f>ROUND(E195*H195,2)</f>
        <v>0</v>
      </c>
      <c r="J195" s="231"/>
      <c r="K195" s="232">
        <f>ROUND(E195*J195,2)</f>
        <v>0</v>
      </c>
      <c r="L195" s="232">
        <v>21</v>
      </c>
      <c r="M195" s="232">
        <f>G195*(1+L195/100)</f>
        <v>0</v>
      </c>
      <c r="N195" s="222">
        <v>0.19520000000000001</v>
      </c>
      <c r="O195" s="222">
        <f>ROUND(E195*N195,5)</f>
        <v>36.892800000000001</v>
      </c>
      <c r="P195" s="222">
        <v>0</v>
      </c>
      <c r="Q195" s="222">
        <f>ROUND(E195*P195,5)</f>
        <v>0</v>
      </c>
      <c r="R195" s="222"/>
      <c r="S195" s="222"/>
      <c r="T195" s="223">
        <v>0.27200000000000002</v>
      </c>
      <c r="U195" s="222">
        <f>ROUND(E195*T195,2)</f>
        <v>51.41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114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22.5" outlineLevel="1">
      <c r="A196" s="213"/>
      <c r="B196" s="219"/>
      <c r="C196" s="265" t="s">
        <v>143</v>
      </c>
      <c r="D196" s="224"/>
      <c r="E196" s="229">
        <v>119</v>
      </c>
      <c r="F196" s="232"/>
      <c r="G196" s="232"/>
      <c r="H196" s="232"/>
      <c r="I196" s="232"/>
      <c r="J196" s="232"/>
      <c r="K196" s="232"/>
      <c r="L196" s="232"/>
      <c r="M196" s="232"/>
      <c r="N196" s="222"/>
      <c r="O196" s="222"/>
      <c r="P196" s="222"/>
      <c r="Q196" s="222"/>
      <c r="R196" s="222"/>
      <c r="S196" s="222"/>
      <c r="T196" s="223"/>
      <c r="U196" s="22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111</v>
      </c>
      <c r="AF196" s="212">
        <v>0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>
      <c r="A197" s="213"/>
      <c r="B197" s="219"/>
      <c r="C197" s="265" t="s">
        <v>144</v>
      </c>
      <c r="D197" s="224"/>
      <c r="E197" s="229">
        <v>70</v>
      </c>
      <c r="F197" s="232"/>
      <c r="G197" s="232"/>
      <c r="H197" s="232"/>
      <c r="I197" s="232"/>
      <c r="J197" s="232"/>
      <c r="K197" s="232"/>
      <c r="L197" s="232"/>
      <c r="M197" s="232"/>
      <c r="N197" s="222"/>
      <c r="O197" s="222"/>
      <c r="P197" s="222"/>
      <c r="Q197" s="222"/>
      <c r="R197" s="222"/>
      <c r="S197" s="222"/>
      <c r="T197" s="223"/>
      <c r="U197" s="22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111</v>
      </c>
      <c r="AF197" s="212">
        <v>0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1">
      <c r="A198" s="213">
        <v>77</v>
      </c>
      <c r="B198" s="219" t="s">
        <v>317</v>
      </c>
      <c r="C198" s="264" t="s">
        <v>318</v>
      </c>
      <c r="D198" s="221" t="s">
        <v>139</v>
      </c>
      <c r="E198" s="228">
        <v>28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22">
        <v>0.31039</v>
      </c>
      <c r="O198" s="222">
        <f>ROUND(E198*N198,5)</f>
        <v>8.6909200000000002</v>
      </c>
      <c r="P198" s="222">
        <v>0</v>
      </c>
      <c r="Q198" s="222">
        <f>ROUND(E198*P198,5)</f>
        <v>0</v>
      </c>
      <c r="R198" s="222"/>
      <c r="S198" s="222"/>
      <c r="T198" s="223">
        <v>0.27200000000000002</v>
      </c>
      <c r="U198" s="222">
        <f>ROUND(E198*T198,2)</f>
        <v>7.62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114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ht="22.5" outlineLevel="1">
      <c r="A199" s="213">
        <v>78</v>
      </c>
      <c r="B199" s="219" t="s">
        <v>317</v>
      </c>
      <c r="C199" s="264" t="s">
        <v>319</v>
      </c>
      <c r="D199" s="221" t="s">
        <v>139</v>
      </c>
      <c r="E199" s="228">
        <v>28</v>
      </c>
      <c r="F199" s="231"/>
      <c r="G199" s="232">
        <f>ROUND(E199*F199,2)</f>
        <v>0</v>
      </c>
      <c r="H199" s="231"/>
      <c r="I199" s="232">
        <f>ROUND(E199*H199,2)</f>
        <v>0</v>
      </c>
      <c r="J199" s="231"/>
      <c r="K199" s="232">
        <f>ROUND(E199*J199,2)</f>
        <v>0</v>
      </c>
      <c r="L199" s="232">
        <v>21</v>
      </c>
      <c r="M199" s="232">
        <f>G199*(1+L199/100)</f>
        <v>0</v>
      </c>
      <c r="N199" s="222">
        <v>0.31039</v>
      </c>
      <c r="O199" s="222">
        <f>ROUND(E199*N199,5)</f>
        <v>8.6909200000000002</v>
      </c>
      <c r="P199" s="222">
        <v>0</v>
      </c>
      <c r="Q199" s="222">
        <f>ROUND(E199*P199,5)</f>
        <v>0</v>
      </c>
      <c r="R199" s="222"/>
      <c r="S199" s="222"/>
      <c r="T199" s="223">
        <v>0.27200000000000002</v>
      </c>
      <c r="U199" s="222">
        <f>ROUND(E199*T199,2)</f>
        <v>7.62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114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>
      <c r="A200" s="213">
        <v>79</v>
      </c>
      <c r="B200" s="219" t="s">
        <v>320</v>
      </c>
      <c r="C200" s="264" t="s">
        <v>321</v>
      </c>
      <c r="D200" s="221" t="s">
        <v>139</v>
      </c>
      <c r="E200" s="228">
        <v>1.5</v>
      </c>
      <c r="F200" s="231"/>
      <c r="G200" s="232">
        <f>ROUND(E200*F200,2)</f>
        <v>0</v>
      </c>
      <c r="H200" s="231"/>
      <c r="I200" s="232">
        <f>ROUND(E200*H200,2)</f>
        <v>0</v>
      </c>
      <c r="J200" s="231"/>
      <c r="K200" s="232">
        <f>ROUND(E200*J200,2)</f>
        <v>0</v>
      </c>
      <c r="L200" s="232">
        <v>21</v>
      </c>
      <c r="M200" s="232">
        <f>G200*(1+L200/100)</f>
        <v>0</v>
      </c>
      <c r="N200" s="222">
        <v>0.12472</v>
      </c>
      <c r="O200" s="222">
        <f>ROUND(E200*N200,5)</f>
        <v>0.18708</v>
      </c>
      <c r="P200" s="222">
        <v>0</v>
      </c>
      <c r="Q200" s="222">
        <f>ROUND(E200*P200,5)</f>
        <v>0</v>
      </c>
      <c r="R200" s="222"/>
      <c r="S200" s="222"/>
      <c r="T200" s="223">
        <v>0.14000000000000001</v>
      </c>
      <c r="U200" s="222">
        <f>ROUND(E200*T200,2)</f>
        <v>0.21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114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>
      <c r="A201" s="213"/>
      <c r="B201" s="219"/>
      <c r="C201" s="265" t="s">
        <v>322</v>
      </c>
      <c r="D201" s="224"/>
      <c r="E201" s="229">
        <v>47.8</v>
      </c>
      <c r="F201" s="232"/>
      <c r="G201" s="232"/>
      <c r="H201" s="232"/>
      <c r="I201" s="232"/>
      <c r="J201" s="232"/>
      <c r="K201" s="232"/>
      <c r="L201" s="232"/>
      <c r="M201" s="232"/>
      <c r="N201" s="222"/>
      <c r="O201" s="222"/>
      <c r="P201" s="222"/>
      <c r="Q201" s="222"/>
      <c r="R201" s="222"/>
      <c r="S201" s="222"/>
      <c r="T201" s="223"/>
      <c r="U201" s="22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111</v>
      </c>
      <c r="AF201" s="212">
        <v>0</v>
      </c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>
      <c r="A202" s="213">
        <v>80</v>
      </c>
      <c r="B202" s="219" t="s">
        <v>323</v>
      </c>
      <c r="C202" s="264" t="s">
        <v>324</v>
      </c>
      <c r="D202" s="221" t="s">
        <v>139</v>
      </c>
      <c r="E202" s="228">
        <v>211.5</v>
      </c>
      <c r="F202" s="231"/>
      <c r="G202" s="232">
        <f>ROUND(E202*F202,2)</f>
        <v>0</v>
      </c>
      <c r="H202" s="231"/>
      <c r="I202" s="232">
        <f>ROUND(E202*H202,2)</f>
        <v>0</v>
      </c>
      <c r="J202" s="231"/>
      <c r="K202" s="232">
        <f>ROUND(E202*J202,2)</f>
        <v>0</v>
      </c>
      <c r="L202" s="232">
        <v>21</v>
      </c>
      <c r="M202" s="232">
        <f>G202*(1+L202/100)</f>
        <v>0</v>
      </c>
      <c r="N202" s="222">
        <v>4.3E-3</v>
      </c>
      <c r="O202" s="222">
        <f>ROUND(E202*N202,5)</f>
        <v>0.90944999999999998</v>
      </c>
      <c r="P202" s="222">
        <v>0</v>
      </c>
      <c r="Q202" s="222">
        <f>ROUND(E202*P202,5)</f>
        <v>0</v>
      </c>
      <c r="R202" s="222"/>
      <c r="S202" s="222"/>
      <c r="T202" s="223">
        <v>0.20799999999999999</v>
      </c>
      <c r="U202" s="222">
        <f>ROUND(E202*T202,2)</f>
        <v>43.99</v>
      </c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114</v>
      </c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>
      <c r="A203" s="213"/>
      <c r="B203" s="219"/>
      <c r="C203" s="265" t="s">
        <v>325</v>
      </c>
      <c r="D203" s="224"/>
      <c r="E203" s="229">
        <v>211.5</v>
      </c>
      <c r="F203" s="232"/>
      <c r="G203" s="232"/>
      <c r="H203" s="232"/>
      <c r="I203" s="232"/>
      <c r="J203" s="232"/>
      <c r="K203" s="232"/>
      <c r="L203" s="232"/>
      <c r="M203" s="232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111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>
      <c r="A204" s="214" t="s">
        <v>104</v>
      </c>
      <c r="B204" s="220" t="s">
        <v>73</v>
      </c>
      <c r="C204" s="266" t="s">
        <v>74</v>
      </c>
      <c r="D204" s="225"/>
      <c r="E204" s="230"/>
      <c r="F204" s="233"/>
      <c r="G204" s="233">
        <f>SUMIF(AE205:AE205,"&lt;&gt;NOR",G205:G205)</f>
        <v>0</v>
      </c>
      <c r="H204" s="233"/>
      <c r="I204" s="233">
        <f>SUM(I205:I205)</f>
        <v>0</v>
      </c>
      <c r="J204" s="233"/>
      <c r="K204" s="233">
        <f>SUM(K205:K205)</f>
        <v>0</v>
      </c>
      <c r="L204" s="233"/>
      <c r="M204" s="233">
        <f>SUM(M205:M205)</f>
        <v>0</v>
      </c>
      <c r="N204" s="226"/>
      <c r="O204" s="226">
        <f>SUM(O205:O205)</f>
        <v>0</v>
      </c>
      <c r="P204" s="226"/>
      <c r="Q204" s="226">
        <f>SUM(Q205:Q205)</f>
        <v>1.32E-3</v>
      </c>
      <c r="R204" s="226"/>
      <c r="S204" s="226"/>
      <c r="T204" s="227"/>
      <c r="U204" s="226">
        <f>SUM(U205:U205)</f>
        <v>2.85</v>
      </c>
      <c r="AE204" t="s">
        <v>105</v>
      </c>
    </row>
    <row r="205" spans="1:60" outlineLevel="1">
      <c r="A205" s="213">
        <v>81</v>
      </c>
      <c r="B205" s="219" t="s">
        <v>326</v>
      </c>
      <c r="C205" s="264" t="s">
        <v>327</v>
      </c>
      <c r="D205" s="221" t="s">
        <v>139</v>
      </c>
      <c r="E205" s="228">
        <v>0.5</v>
      </c>
      <c r="F205" s="231"/>
      <c r="G205" s="232">
        <f>ROUND(E205*F205,2)</f>
        <v>0</v>
      </c>
      <c r="H205" s="231"/>
      <c r="I205" s="232">
        <f>ROUND(E205*H205,2)</f>
        <v>0</v>
      </c>
      <c r="J205" s="231"/>
      <c r="K205" s="232">
        <f>ROUND(E205*J205,2)</f>
        <v>0</v>
      </c>
      <c r="L205" s="232">
        <v>21</v>
      </c>
      <c r="M205" s="232">
        <f>G205*(1+L205/100)</f>
        <v>0</v>
      </c>
      <c r="N205" s="222">
        <v>0</v>
      </c>
      <c r="O205" s="222">
        <f>ROUND(E205*N205,5)</f>
        <v>0</v>
      </c>
      <c r="P205" s="222">
        <v>2.63E-3</v>
      </c>
      <c r="Q205" s="222">
        <f>ROUND(E205*P205,5)</f>
        <v>1.32E-3</v>
      </c>
      <c r="R205" s="222"/>
      <c r="S205" s="222"/>
      <c r="T205" s="223">
        <v>5.7</v>
      </c>
      <c r="U205" s="222">
        <f>ROUND(E205*T205,2)</f>
        <v>2.85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114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>
      <c r="A206" s="214" t="s">
        <v>104</v>
      </c>
      <c r="B206" s="220" t="s">
        <v>75</v>
      </c>
      <c r="C206" s="266" t="s">
        <v>76</v>
      </c>
      <c r="D206" s="225"/>
      <c r="E206" s="230"/>
      <c r="F206" s="233"/>
      <c r="G206" s="233">
        <f>SUMIF(AE207:AE210,"&lt;&gt;NOR",G207:G210)</f>
        <v>0</v>
      </c>
      <c r="H206" s="233"/>
      <c r="I206" s="233">
        <f>SUM(I207:I210)</f>
        <v>0</v>
      </c>
      <c r="J206" s="233"/>
      <c r="K206" s="233">
        <f>SUM(K207:K210)</f>
        <v>0</v>
      </c>
      <c r="L206" s="233"/>
      <c r="M206" s="233">
        <f>SUM(M207:M210)</f>
        <v>0</v>
      </c>
      <c r="N206" s="226"/>
      <c r="O206" s="226">
        <f>SUM(O207:O210)</f>
        <v>0</v>
      </c>
      <c r="P206" s="226"/>
      <c r="Q206" s="226">
        <f>SUM(Q207:Q210)</f>
        <v>0</v>
      </c>
      <c r="R206" s="226"/>
      <c r="S206" s="226"/>
      <c r="T206" s="227"/>
      <c r="U206" s="226">
        <f>SUM(U207:U210)</f>
        <v>476.16</v>
      </c>
      <c r="AE206" t="s">
        <v>105</v>
      </c>
    </row>
    <row r="207" spans="1:60" outlineLevel="1">
      <c r="A207" s="213">
        <v>82</v>
      </c>
      <c r="B207" s="219" t="s">
        <v>328</v>
      </c>
      <c r="C207" s="264" t="s">
        <v>329</v>
      </c>
      <c r="D207" s="221" t="s">
        <v>129</v>
      </c>
      <c r="E207" s="228">
        <v>1200.1590000000001</v>
      </c>
      <c r="F207" s="231"/>
      <c r="G207" s="232">
        <f>ROUND(E207*F207,2)</f>
        <v>0</v>
      </c>
      <c r="H207" s="231"/>
      <c r="I207" s="232">
        <f>ROUND(E207*H207,2)</f>
        <v>0</v>
      </c>
      <c r="J207" s="231"/>
      <c r="K207" s="232">
        <f>ROUND(E207*J207,2)</f>
        <v>0</v>
      </c>
      <c r="L207" s="232">
        <v>21</v>
      </c>
      <c r="M207" s="232">
        <f>G207*(1+L207/100)</f>
        <v>0</v>
      </c>
      <c r="N207" s="222">
        <v>0</v>
      </c>
      <c r="O207" s="222">
        <f>ROUND(E207*N207,5)</f>
        <v>0</v>
      </c>
      <c r="P207" s="222">
        <v>0</v>
      </c>
      <c r="Q207" s="222">
        <f>ROUND(E207*P207,5)</f>
        <v>0</v>
      </c>
      <c r="R207" s="222"/>
      <c r="S207" s="222"/>
      <c r="T207" s="223">
        <v>0.39</v>
      </c>
      <c r="U207" s="222">
        <f>ROUND(E207*T207,2)</f>
        <v>468.06</v>
      </c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114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>
      <c r="A208" s="213"/>
      <c r="B208" s="219"/>
      <c r="C208" s="265" t="s">
        <v>330</v>
      </c>
      <c r="D208" s="224"/>
      <c r="E208" s="229">
        <v>1200.1590000000001</v>
      </c>
      <c r="F208" s="232"/>
      <c r="G208" s="232"/>
      <c r="H208" s="232"/>
      <c r="I208" s="232"/>
      <c r="J208" s="232"/>
      <c r="K208" s="232"/>
      <c r="L208" s="232"/>
      <c r="M208" s="232"/>
      <c r="N208" s="222"/>
      <c r="O208" s="222"/>
      <c r="P208" s="222"/>
      <c r="Q208" s="222"/>
      <c r="R208" s="222"/>
      <c r="S208" s="222"/>
      <c r="T208" s="223"/>
      <c r="U208" s="22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111</v>
      </c>
      <c r="AF208" s="212">
        <v>0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>
      <c r="A209" s="213">
        <v>83</v>
      </c>
      <c r="B209" s="219" t="s">
        <v>331</v>
      </c>
      <c r="C209" s="264" t="s">
        <v>332</v>
      </c>
      <c r="D209" s="221" t="s">
        <v>129</v>
      </c>
      <c r="E209" s="228">
        <v>38.287999999999997</v>
      </c>
      <c r="F209" s="231"/>
      <c r="G209" s="232">
        <f>ROUND(E209*F209,2)</f>
        <v>0</v>
      </c>
      <c r="H209" s="231"/>
      <c r="I209" s="232">
        <f>ROUND(E209*H209,2)</f>
        <v>0</v>
      </c>
      <c r="J209" s="231"/>
      <c r="K209" s="232">
        <f>ROUND(E209*J209,2)</f>
        <v>0</v>
      </c>
      <c r="L209" s="232">
        <v>21</v>
      </c>
      <c r="M209" s="232">
        <f>G209*(1+L209/100)</f>
        <v>0</v>
      </c>
      <c r="N209" s="222">
        <v>0</v>
      </c>
      <c r="O209" s="222">
        <f>ROUND(E209*N209,5)</f>
        <v>0</v>
      </c>
      <c r="P209" s="222">
        <v>0</v>
      </c>
      <c r="Q209" s="222">
        <f>ROUND(E209*P209,5)</f>
        <v>0</v>
      </c>
      <c r="R209" s="222"/>
      <c r="S209" s="222"/>
      <c r="T209" s="223">
        <v>0.21149999999999999</v>
      </c>
      <c r="U209" s="222">
        <f>ROUND(E209*T209,2)</f>
        <v>8.1</v>
      </c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114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>
      <c r="A210" s="213"/>
      <c r="B210" s="219"/>
      <c r="C210" s="265" t="s">
        <v>333</v>
      </c>
      <c r="D210" s="224"/>
      <c r="E210" s="229">
        <v>38.287999999999997</v>
      </c>
      <c r="F210" s="232"/>
      <c r="G210" s="232"/>
      <c r="H210" s="232"/>
      <c r="I210" s="232"/>
      <c r="J210" s="232"/>
      <c r="K210" s="232"/>
      <c r="L210" s="232"/>
      <c r="M210" s="232"/>
      <c r="N210" s="222"/>
      <c r="O210" s="222"/>
      <c r="P210" s="222"/>
      <c r="Q210" s="222"/>
      <c r="R210" s="222"/>
      <c r="S210" s="222"/>
      <c r="T210" s="223"/>
      <c r="U210" s="22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111</v>
      </c>
      <c r="AF210" s="212">
        <v>0</v>
      </c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>
      <c r="A211" s="214" t="s">
        <v>104</v>
      </c>
      <c r="B211" s="220" t="s">
        <v>77</v>
      </c>
      <c r="C211" s="266" t="s">
        <v>26</v>
      </c>
      <c r="D211" s="225"/>
      <c r="E211" s="230"/>
      <c r="F211" s="233"/>
      <c r="G211" s="233">
        <f>SUMIF(AE212:AE223,"&lt;&gt;NOR",G212:G223)</f>
        <v>0</v>
      </c>
      <c r="H211" s="233"/>
      <c r="I211" s="233">
        <f>SUM(I212:I223)</f>
        <v>0</v>
      </c>
      <c r="J211" s="233"/>
      <c r="K211" s="233">
        <f>SUM(K212:K223)</f>
        <v>0</v>
      </c>
      <c r="L211" s="233"/>
      <c r="M211" s="233">
        <f>SUM(M212:M223)</f>
        <v>0</v>
      </c>
      <c r="N211" s="226"/>
      <c r="O211" s="226">
        <f>SUM(O212:O223)</f>
        <v>0</v>
      </c>
      <c r="P211" s="226"/>
      <c r="Q211" s="226">
        <f>SUM(Q212:Q223)</f>
        <v>0</v>
      </c>
      <c r="R211" s="226"/>
      <c r="S211" s="226"/>
      <c r="T211" s="227"/>
      <c r="U211" s="226">
        <f>SUM(U212:U223)</f>
        <v>0</v>
      </c>
      <c r="AE211" t="s">
        <v>105</v>
      </c>
    </row>
    <row r="212" spans="1:60" outlineLevel="1">
      <c r="A212" s="213">
        <v>84</v>
      </c>
      <c r="B212" s="219" t="s">
        <v>334</v>
      </c>
      <c r="C212" s="264" t="s">
        <v>335</v>
      </c>
      <c r="D212" s="221" t="s">
        <v>336</v>
      </c>
      <c r="E212" s="228">
        <v>1</v>
      </c>
      <c r="F212" s="231"/>
      <c r="G212" s="232">
        <f>ROUND(E212*F212,2)</f>
        <v>0</v>
      </c>
      <c r="H212" s="231"/>
      <c r="I212" s="232">
        <f>ROUND(E212*H212,2)</f>
        <v>0</v>
      </c>
      <c r="J212" s="231"/>
      <c r="K212" s="232">
        <f>ROUND(E212*J212,2)</f>
        <v>0</v>
      </c>
      <c r="L212" s="232">
        <v>21</v>
      </c>
      <c r="M212" s="232">
        <f>G212*(1+L212/100)</f>
        <v>0</v>
      </c>
      <c r="N212" s="222">
        <v>0</v>
      </c>
      <c r="O212" s="222">
        <f>ROUND(E212*N212,5)</f>
        <v>0</v>
      </c>
      <c r="P212" s="222">
        <v>0</v>
      </c>
      <c r="Q212" s="222">
        <f>ROUND(E212*P212,5)</f>
        <v>0</v>
      </c>
      <c r="R212" s="222"/>
      <c r="S212" s="222"/>
      <c r="T212" s="223">
        <v>0</v>
      </c>
      <c r="U212" s="222">
        <f>ROUND(E212*T212,2)</f>
        <v>0</v>
      </c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 t="s">
        <v>114</v>
      </c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>
      <c r="A213" s="213">
        <v>85</v>
      </c>
      <c r="B213" s="219" t="s">
        <v>337</v>
      </c>
      <c r="C213" s="264" t="s">
        <v>338</v>
      </c>
      <c r="D213" s="221" t="s">
        <v>336</v>
      </c>
      <c r="E213" s="228">
        <v>1</v>
      </c>
      <c r="F213" s="231"/>
      <c r="G213" s="232">
        <f>ROUND(E213*F213,2)</f>
        <v>0</v>
      </c>
      <c r="H213" s="231"/>
      <c r="I213" s="232">
        <f>ROUND(E213*H213,2)</f>
        <v>0</v>
      </c>
      <c r="J213" s="231"/>
      <c r="K213" s="232">
        <f>ROUND(E213*J213,2)</f>
        <v>0</v>
      </c>
      <c r="L213" s="232">
        <v>21</v>
      </c>
      <c r="M213" s="232">
        <f>G213*(1+L213/100)</f>
        <v>0</v>
      </c>
      <c r="N213" s="222">
        <v>0</v>
      </c>
      <c r="O213" s="222">
        <f>ROUND(E213*N213,5)</f>
        <v>0</v>
      </c>
      <c r="P213" s="222">
        <v>0</v>
      </c>
      <c r="Q213" s="222">
        <f>ROUND(E213*P213,5)</f>
        <v>0</v>
      </c>
      <c r="R213" s="222"/>
      <c r="S213" s="222"/>
      <c r="T213" s="223">
        <v>0</v>
      </c>
      <c r="U213" s="222">
        <f>ROUND(E213*T213,2)</f>
        <v>0</v>
      </c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114</v>
      </c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>
      <c r="A214" s="213">
        <v>86</v>
      </c>
      <c r="B214" s="219" t="s">
        <v>339</v>
      </c>
      <c r="C214" s="264" t="s">
        <v>340</v>
      </c>
      <c r="D214" s="221" t="s">
        <v>336</v>
      </c>
      <c r="E214" s="228">
        <v>1</v>
      </c>
      <c r="F214" s="231"/>
      <c r="G214" s="232">
        <f>ROUND(E214*F214,2)</f>
        <v>0</v>
      </c>
      <c r="H214" s="231"/>
      <c r="I214" s="232">
        <f>ROUND(E214*H214,2)</f>
        <v>0</v>
      </c>
      <c r="J214" s="231"/>
      <c r="K214" s="232">
        <f>ROUND(E214*J214,2)</f>
        <v>0</v>
      </c>
      <c r="L214" s="232">
        <v>21</v>
      </c>
      <c r="M214" s="232">
        <f>G214*(1+L214/100)</f>
        <v>0</v>
      </c>
      <c r="N214" s="222">
        <v>0</v>
      </c>
      <c r="O214" s="222">
        <f>ROUND(E214*N214,5)</f>
        <v>0</v>
      </c>
      <c r="P214" s="222">
        <v>0</v>
      </c>
      <c r="Q214" s="222">
        <f>ROUND(E214*P214,5)</f>
        <v>0</v>
      </c>
      <c r="R214" s="222"/>
      <c r="S214" s="222"/>
      <c r="T214" s="223">
        <v>0</v>
      </c>
      <c r="U214" s="222">
        <f>ROUND(E214*T214,2)</f>
        <v>0</v>
      </c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114</v>
      </c>
      <c r="AF214" s="212"/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>
      <c r="A215" s="213">
        <v>87</v>
      </c>
      <c r="B215" s="219" t="s">
        <v>341</v>
      </c>
      <c r="C215" s="264" t="s">
        <v>342</v>
      </c>
      <c r="D215" s="221" t="s">
        <v>336</v>
      </c>
      <c r="E215" s="228">
        <v>1</v>
      </c>
      <c r="F215" s="231"/>
      <c r="G215" s="232">
        <f>ROUND(E215*F215,2)</f>
        <v>0</v>
      </c>
      <c r="H215" s="231"/>
      <c r="I215" s="232">
        <f>ROUND(E215*H215,2)</f>
        <v>0</v>
      </c>
      <c r="J215" s="231"/>
      <c r="K215" s="232">
        <f>ROUND(E215*J215,2)</f>
        <v>0</v>
      </c>
      <c r="L215" s="232">
        <v>21</v>
      </c>
      <c r="M215" s="232">
        <f>G215*(1+L215/100)</f>
        <v>0</v>
      </c>
      <c r="N215" s="222">
        <v>0</v>
      </c>
      <c r="O215" s="222">
        <f>ROUND(E215*N215,5)</f>
        <v>0</v>
      </c>
      <c r="P215" s="222">
        <v>0</v>
      </c>
      <c r="Q215" s="222">
        <f>ROUND(E215*P215,5)</f>
        <v>0</v>
      </c>
      <c r="R215" s="222"/>
      <c r="S215" s="222"/>
      <c r="T215" s="223">
        <v>0</v>
      </c>
      <c r="U215" s="222">
        <f>ROUND(E215*T215,2)</f>
        <v>0</v>
      </c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114</v>
      </c>
      <c r="AF215" s="212"/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>
      <c r="A216" s="213">
        <v>88</v>
      </c>
      <c r="B216" s="219" t="s">
        <v>343</v>
      </c>
      <c r="C216" s="264" t="s">
        <v>344</v>
      </c>
      <c r="D216" s="221" t="s">
        <v>336</v>
      </c>
      <c r="E216" s="228">
        <v>4</v>
      </c>
      <c r="F216" s="231"/>
      <c r="G216" s="232">
        <f>ROUND(E216*F216,2)</f>
        <v>0</v>
      </c>
      <c r="H216" s="231"/>
      <c r="I216" s="232">
        <f>ROUND(E216*H216,2)</f>
        <v>0</v>
      </c>
      <c r="J216" s="231"/>
      <c r="K216" s="232">
        <f>ROUND(E216*J216,2)</f>
        <v>0</v>
      </c>
      <c r="L216" s="232">
        <v>21</v>
      </c>
      <c r="M216" s="232">
        <f>G216*(1+L216/100)</f>
        <v>0</v>
      </c>
      <c r="N216" s="222">
        <v>0</v>
      </c>
      <c r="O216" s="222">
        <f>ROUND(E216*N216,5)</f>
        <v>0</v>
      </c>
      <c r="P216" s="222">
        <v>0</v>
      </c>
      <c r="Q216" s="222">
        <f>ROUND(E216*P216,5)</f>
        <v>0</v>
      </c>
      <c r="R216" s="222"/>
      <c r="S216" s="222"/>
      <c r="T216" s="223">
        <v>0</v>
      </c>
      <c r="U216" s="222">
        <f>ROUND(E216*T216,2)</f>
        <v>0</v>
      </c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 t="s">
        <v>114</v>
      </c>
      <c r="AF216" s="212"/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>
      <c r="A217" s="213">
        <v>89</v>
      </c>
      <c r="B217" s="219" t="s">
        <v>345</v>
      </c>
      <c r="C217" s="264" t="s">
        <v>346</v>
      </c>
      <c r="D217" s="221" t="s">
        <v>336</v>
      </c>
      <c r="E217" s="228">
        <v>2</v>
      </c>
      <c r="F217" s="231"/>
      <c r="G217" s="232">
        <f>ROUND(E217*F217,2)</f>
        <v>0</v>
      </c>
      <c r="H217" s="231"/>
      <c r="I217" s="232">
        <f>ROUND(E217*H217,2)</f>
        <v>0</v>
      </c>
      <c r="J217" s="231"/>
      <c r="K217" s="232">
        <f>ROUND(E217*J217,2)</f>
        <v>0</v>
      </c>
      <c r="L217" s="232">
        <v>21</v>
      </c>
      <c r="M217" s="232">
        <f>G217*(1+L217/100)</f>
        <v>0</v>
      </c>
      <c r="N217" s="222">
        <v>0</v>
      </c>
      <c r="O217" s="222">
        <f>ROUND(E217*N217,5)</f>
        <v>0</v>
      </c>
      <c r="P217" s="222">
        <v>0</v>
      </c>
      <c r="Q217" s="222">
        <f>ROUND(E217*P217,5)</f>
        <v>0</v>
      </c>
      <c r="R217" s="222"/>
      <c r="S217" s="222"/>
      <c r="T217" s="223">
        <v>0</v>
      </c>
      <c r="U217" s="222">
        <f>ROUND(E217*T217,2)</f>
        <v>0</v>
      </c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 t="s">
        <v>114</v>
      </c>
      <c r="AF217" s="212"/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>
      <c r="A218" s="213">
        <v>90</v>
      </c>
      <c r="B218" s="219" t="s">
        <v>347</v>
      </c>
      <c r="C218" s="264" t="s">
        <v>348</v>
      </c>
      <c r="D218" s="221" t="s">
        <v>336</v>
      </c>
      <c r="E218" s="228">
        <v>1</v>
      </c>
      <c r="F218" s="231"/>
      <c r="G218" s="232">
        <f>ROUND(E218*F218,2)</f>
        <v>0</v>
      </c>
      <c r="H218" s="231"/>
      <c r="I218" s="232">
        <f>ROUND(E218*H218,2)</f>
        <v>0</v>
      </c>
      <c r="J218" s="231"/>
      <c r="K218" s="232">
        <f>ROUND(E218*J218,2)</f>
        <v>0</v>
      </c>
      <c r="L218" s="232">
        <v>21</v>
      </c>
      <c r="M218" s="232">
        <f>G218*(1+L218/100)</f>
        <v>0</v>
      </c>
      <c r="N218" s="222">
        <v>0</v>
      </c>
      <c r="O218" s="222">
        <f>ROUND(E218*N218,5)</f>
        <v>0</v>
      </c>
      <c r="P218" s="222">
        <v>0</v>
      </c>
      <c r="Q218" s="222">
        <f>ROUND(E218*P218,5)</f>
        <v>0</v>
      </c>
      <c r="R218" s="222"/>
      <c r="S218" s="222"/>
      <c r="T218" s="223">
        <v>0</v>
      </c>
      <c r="U218" s="222">
        <f>ROUND(E218*T218,2)</f>
        <v>0</v>
      </c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 t="s">
        <v>114</v>
      </c>
      <c r="AF218" s="212"/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>
      <c r="A219" s="213">
        <v>91</v>
      </c>
      <c r="B219" s="219" t="s">
        <v>349</v>
      </c>
      <c r="C219" s="264" t="s">
        <v>350</v>
      </c>
      <c r="D219" s="221" t="s">
        <v>336</v>
      </c>
      <c r="E219" s="228">
        <v>1</v>
      </c>
      <c r="F219" s="231"/>
      <c r="G219" s="232">
        <f>ROUND(E219*F219,2)</f>
        <v>0</v>
      </c>
      <c r="H219" s="231"/>
      <c r="I219" s="232">
        <f>ROUND(E219*H219,2)</f>
        <v>0</v>
      </c>
      <c r="J219" s="231"/>
      <c r="K219" s="232">
        <f>ROUND(E219*J219,2)</f>
        <v>0</v>
      </c>
      <c r="L219" s="232">
        <v>21</v>
      </c>
      <c r="M219" s="232">
        <f>G219*(1+L219/100)</f>
        <v>0</v>
      </c>
      <c r="N219" s="222">
        <v>0</v>
      </c>
      <c r="O219" s="222">
        <f>ROUND(E219*N219,5)</f>
        <v>0</v>
      </c>
      <c r="P219" s="222">
        <v>0</v>
      </c>
      <c r="Q219" s="222">
        <f>ROUND(E219*P219,5)</f>
        <v>0</v>
      </c>
      <c r="R219" s="222"/>
      <c r="S219" s="222"/>
      <c r="T219" s="223">
        <v>0</v>
      </c>
      <c r="U219" s="222">
        <f>ROUND(E219*T219,2)</f>
        <v>0</v>
      </c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 t="s">
        <v>114</v>
      </c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>
      <c r="A220" s="213">
        <v>92</v>
      </c>
      <c r="B220" s="219" t="s">
        <v>351</v>
      </c>
      <c r="C220" s="264" t="s">
        <v>352</v>
      </c>
      <c r="D220" s="221" t="s">
        <v>336</v>
      </c>
      <c r="E220" s="228">
        <v>5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22">
        <v>0</v>
      </c>
      <c r="O220" s="222">
        <f>ROUND(E220*N220,5)</f>
        <v>0</v>
      </c>
      <c r="P220" s="222">
        <v>0</v>
      </c>
      <c r="Q220" s="222">
        <f>ROUND(E220*P220,5)</f>
        <v>0</v>
      </c>
      <c r="R220" s="222"/>
      <c r="S220" s="222"/>
      <c r="T220" s="223">
        <v>0</v>
      </c>
      <c r="U220" s="222">
        <f>ROUND(E220*T220,2)</f>
        <v>0</v>
      </c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 t="s">
        <v>114</v>
      </c>
      <c r="AF220" s="212"/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>
      <c r="A221" s="213">
        <v>93</v>
      </c>
      <c r="B221" s="219" t="s">
        <v>353</v>
      </c>
      <c r="C221" s="264" t="s">
        <v>354</v>
      </c>
      <c r="D221" s="221" t="s">
        <v>336</v>
      </c>
      <c r="E221" s="228">
        <v>1</v>
      </c>
      <c r="F221" s="231"/>
      <c r="G221" s="232">
        <f>ROUND(E221*F221,2)</f>
        <v>0</v>
      </c>
      <c r="H221" s="231"/>
      <c r="I221" s="232">
        <f>ROUND(E221*H221,2)</f>
        <v>0</v>
      </c>
      <c r="J221" s="231"/>
      <c r="K221" s="232">
        <f>ROUND(E221*J221,2)</f>
        <v>0</v>
      </c>
      <c r="L221" s="232">
        <v>21</v>
      </c>
      <c r="M221" s="232">
        <f>G221*(1+L221/100)</f>
        <v>0</v>
      </c>
      <c r="N221" s="222">
        <v>0</v>
      </c>
      <c r="O221" s="222">
        <f>ROUND(E221*N221,5)</f>
        <v>0</v>
      </c>
      <c r="P221" s="222">
        <v>0</v>
      </c>
      <c r="Q221" s="222">
        <f>ROUND(E221*P221,5)</f>
        <v>0</v>
      </c>
      <c r="R221" s="222"/>
      <c r="S221" s="222"/>
      <c r="T221" s="223">
        <v>0</v>
      </c>
      <c r="U221" s="222">
        <f>ROUND(E221*T221,2)</f>
        <v>0</v>
      </c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114</v>
      </c>
      <c r="AF221" s="212"/>
      <c r="AG221" s="212"/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>
      <c r="A222" s="213">
        <v>94</v>
      </c>
      <c r="B222" s="219" t="s">
        <v>355</v>
      </c>
      <c r="C222" s="264" t="s">
        <v>356</v>
      </c>
      <c r="D222" s="221" t="s">
        <v>336</v>
      </c>
      <c r="E222" s="228">
        <v>1</v>
      </c>
      <c r="F222" s="231"/>
      <c r="G222" s="232">
        <f>ROUND(E222*F222,2)</f>
        <v>0</v>
      </c>
      <c r="H222" s="231"/>
      <c r="I222" s="232">
        <f>ROUND(E222*H222,2)</f>
        <v>0</v>
      </c>
      <c r="J222" s="231"/>
      <c r="K222" s="232">
        <f>ROUND(E222*J222,2)</f>
        <v>0</v>
      </c>
      <c r="L222" s="232">
        <v>21</v>
      </c>
      <c r="M222" s="232">
        <f>G222*(1+L222/100)</f>
        <v>0</v>
      </c>
      <c r="N222" s="222">
        <v>0</v>
      </c>
      <c r="O222" s="222">
        <f>ROUND(E222*N222,5)</f>
        <v>0</v>
      </c>
      <c r="P222" s="222">
        <v>0</v>
      </c>
      <c r="Q222" s="222">
        <f>ROUND(E222*P222,5)</f>
        <v>0</v>
      </c>
      <c r="R222" s="222"/>
      <c r="S222" s="222"/>
      <c r="T222" s="223">
        <v>0</v>
      </c>
      <c r="U222" s="222">
        <f>ROUND(E222*T222,2)</f>
        <v>0</v>
      </c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 t="s">
        <v>114</v>
      </c>
      <c r="AF222" s="212"/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>
      <c r="A223" s="242">
        <v>95</v>
      </c>
      <c r="B223" s="243" t="s">
        <v>357</v>
      </c>
      <c r="C223" s="267" t="s">
        <v>358</v>
      </c>
      <c r="D223" s="244" t="s">
        <v>336</v>
      </c>
      <c r="E223" s="245">
        <v>5</v>
      </c>
      <c r="F223" s="246"/>
      <c r="G223" s="247">
        <f>ROUND(E223*F223,2)</f>
        <v>0</v>
      </c>
      <c r="H223" s="246"/>
      <c r="I223" s="247">
        <f>ROUND(E223*H223,2)</f>
        <v>0</v>
      </c>
      <c r="J223" s="246"/>
      <c r="K223" s="247">
        <f>ROUND(E223*J223,2)</f>
        <v>0</v>
      </c>
      <c r="L223" s="247">
        <v>21</v>
      </c>
      <c r="M223" s="247">
        <f>G223*(1+L223/100)</f>
        <v>0</v>
      </c>
      <c r="N223" s="248">
        <v>0</v>
      </c>
      <c r="O223" s="248">
        <f>ROUND(E223*N223,5)</f>
        <v>0</v>
      </c>
      <c r="P223" s="248">
        <v>0</v>
      </c>
      <c r="Q223" s="248">
        <f>ROUND(E223*P223,5)</f>
        <v>0</v>
      </c>
      <c r="R223" s="248"/>
      <c r="S223" s="248"/>
      <c r="T223" s="249">
        <v>0</v>
      </c>
      <c r="U223" s="248">
        <f>ROUND(E223*T223,2)</f>
        <v>0</v>
      </c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 t="s">
        <v>114</v>
      </c>
      <c r="AF223" s="212"/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>
      <c r="A224" s="6"/>
      <c r="B224" s="7" t="s">
        <v>359</v>
      </c>
      <c r="C224" s="268" t="s">
        <v>359</v>
      </c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AC224">
        <v>15</v>
      </c>
      <c r="AD224">
        <v>21</v>
      </c>
    </row>
    <row r="225" spans="1:31">
      <c r="A225" s="250"/>
      <c r="B225" s="251">
        <v>26</v>
      </c>
      <c r="C225" s="269" t="s">
        <v>359</v>
      </c>
      <c r="D225" s="252"/>
      <c r="E225" s="252"/>
      <c r="F225" s="252"/>
      <c r="G225" s="263">
        <f>G8+G105+G110+G113+G122+G158+G190+G204+G206+G211</f>
        <v>0</v>
      </c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AC225">
        <f>SUMIF(L7:L223,AC224,G7:G223)</f>
        <v>0</v>
      </c>
      <c r="AD225">
        <f>SUMIF(L7:L223,AD224,G7:G223)</f>
        <v>0</v>
      </c>
      <c r="AE225" t="s">
        <v>360</v>
      </c>
    </row>
    <row r="226" spans="1:31">
      <c r="A226" s="6"/>
      <c r="B226" s="7" t="s">
        <v>359</v>
      </c>
      <c r="C226" s="268" t="s">
        <v>359</v>
      </c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>
      <c r="A227" s="6"/>
      <c r="B227" s="7" t="s">
        <v>359</v>
      </c>
      <c r="C227" s="268" t="s">
        <v>359</v>
      </c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31">
      <c r="A228" s="253">
        <v>33</v>
      </c>
      <c r="B228" s="253"/>
      <c r="C228" s="270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</row>
    <row r="229" spans="1:31">
      <c r="A229" s="254"/>
      <c r="B229" s="255"/>
      <c r="C229" s="271"/>
      <c r="D229" s="255"/>
      <c r="E229" s="255"/>
      <c r="F229" s="255"/>
      <c r="G229" s="25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AE229" t="s">
        <v>361</v>
      </c>
    </row>
    <row r="230" spans="1:31">
      <c r="A230" s="257"/>
      <c r="B230" s="258"/>
      <c r="C230" s="272"/>
      <c r="D230" s="258"/>
      <c r="E230" s="258"/>
      <c r="F230" s="258"/>
      <c r="G230" s="259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31">
      <c r="A231" s="257"/>
      <c r="B231" s="258"/>
      <c r="C231" s="272"/>
      <c r="D231" s="258"/>
      <c r="E231" s="258"/>
      <c r="F231" s="258"/>
      <c r="G231" s="259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31">
      <c r="A232" s="257"/>
      <c r="B232" s="258"/>
      <c r="C232" s="272"/>
      <c r="D232" s="258"/>
      <c r="E232" s="258"/>
      <c r="F232" s="258"/>
      <c r="G232" s="259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</row>
    <row r="233" spans="1:31">
      <c r="A233" s="260"/>
      <c r="B233" s="261"/>
      <c r="C233" s="273"/>
      <c r="D233" s="261"/>
      <c r="E233" s="261"/>
      <c r="F233" s="261"/>
      <c r="G233" s="262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</row>
    <row r="234" spans="1:31">
      <c r="A234" s="6"/>
      <c r="B234" s="7" t="s">
        <v>359</v>
      </c>
      <c r="C234" s="268" t="s">
        <v>359</v>
      </c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 spans="1:31">
      <c r="C235" s="274"/>
      <c r="AE235" t="s">
        <v>362</v>
      </c>
    </row>
  </sheetData>
  <mergeCells count="6">
    <mergeCell ref="A1:G1"/>
    <mergeCell ref="C2:G2"/>
    <mergeCell ref="C3:G3"/>
    <mergeCell ref="C4:G4"/>
    <mergeCell ref="A228:C228"/>
    <mergeCell ref="A229:G233"/>
  </mergeCells>
  <pageMargins left="0.59055118110236204" right="0.39370078740157499" top="0.78740157499999996" bottom="0.78740157499999996" header="0.3" footer="0.3"/>
  <pageSetup paperSize="257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2020-07-01T09:55:06Z</dcterms:modified>
</cp:coreProperties>
</file>